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5375" windowHeight="3780" activeTab="0"/>
  </bookViews>
  <sheets>
    <sheet name="SANTO DOMINGO" sheetId="1" r:id="rId1"/>
  </sheets>
  <definedNames>
    <definedName name="PAN">'SANTO DOMINGO'!$H:$H</definedName>
    <definedName name="PRI">'SANTO DOMINGO'!$K:$K</definedName>
    <definedName name="rango1">'SANTO DOMINGO'!$H$32:$P$32,'SANTO DOMINGO'!$Q$32,'SANTO DOMINGO'!$R$32,'SANTO DOMINGO'!$U$32:$V$32</definedName>
    <definedName name="_xlnm.Print_Titles" localSheetId="0">'SANTO DOMINGO'!$1:$3</definedName>
  </definedNames>
  <calcPr fullCalcOnLoad="1"/>
</workbook>
</file>

<file path=xl/sharedStrings.xml><?xml version="1.0" encoding="utf-8"?>
<sst xmlns="http://schemas.openxmlformats.org/spreadsheetml/2006/main" count="114" uniqueCount="56">
  <si>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</si>
  <si>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</si>
  <si>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</si>
  <si>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</si>
  <si>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</si>
  <si>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</si>
  <si>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</si>
  <si>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</si>
  <si>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</si>
  <si>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</si>
  <si>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</si>
  <si>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</si>
  <si>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</si>
  <si>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</si>
  <si>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</si>
  <si>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</si>
  <si>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</si>
  <si>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SANTO DOMINGO</t>
  </si>
  <si>
    <t>% de Votacion</t>
  </si>
  <si>
    <t>Dif. con 1°</t>
  </si>
  <si>
    <t xml:space="preserve">PARTIDOS POLÍTICOS </t>
  </si>
  <si>
    <t>PMC</t>
  </si>
  <si>
    <t>No Mpio</t>
  </si>
  <si>
    <t xml:space="preserve"> Seccion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</si>
  <si>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</si>
  <si>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</si>
  <si>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</si>
  <si>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</si>
  <si>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</si>
  <si>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</si>
  <si>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</si>
  <si>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</si>
  <si>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</si>
  <si>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</si>
  <si>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</si>
  <si>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</si>
  <si>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</si>
  <si>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</si>
  <si>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</si>
  <si>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</si>
  <si>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</si>
  <si>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</si>
  <si>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</si>
  <si>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</si>
  <si>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</si>
  <si>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ALIANZA</t>
  </si>
  <si>
    <t>PAN-PT</t>
  </si>
  <si>
    <t>EUSEBIO DIAZ GARCIA</t>
  </si>
  <si>
    <t>PRD-PVEM-PCP</t>
  </si>
  <si>
    <t>AMERICA LILIANA LOERA GUTIERREZ</t>
  </si>
  <si>
    <t>STO DOMINGO</t>
  </si>
  <si>
    <t>AYUNTAMIENTOS resultados por casilla 7-JUN-2015 (CEEPAC)</t>
  </si>
  <si>
    <t>JOSE RAMOS ALAMILLA</t>
  </si>
  <si>
    <t>JUAN MANUEL BALDERAS QUIROZ "PROFE BALDERAS"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</si>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</sst>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34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657225</xdr:colOff>
      <xdr:row>2</xdr:row>
      <xdr:rowOff>561975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440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39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32" sqref="R32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5.28125" style="3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5.28125" style="3" customWidth="1"/>
    <col min="9" max="9" width="13.28125" style="3" customWidth="1"/>
    <col min="10" max="10" width="13.140625" style="3" customWidth="1"/>
    <col min="11" max="11" width="12.8515625" style="3" customWidth="1"/>
    <col min="12" max="12" width="12.421875" style="3" customWidth="1"/>
    <col min="13" max="13" width="13.8515625" style="3" customWidth="1"/>
    <col min="14" max="14" width="13.7109375" style="3" customWidth="1"/>
    <col min="15" max="15" width="14.57421875" style="3" customWidth="1"/>
    <col min="16" max="16" width="14.00390625" style="3" customWidth="1"/>
    <col min="17" max="17" width="14.421875" style="3" bestFit="1" customWidth="1"/>
    <col min="18" max="18" width="13.7109375" style="3" bestFit="1" customWidth="1"/>
    <col min="19" max="20" width="11.421875" style="3" customWidth="1"/>
    <col min="21" max="22" width="13.140625" style="4" customWidth="1"/>
    <col min="23" max="16384" width="11.421875" style="3" customWidth="1"/>
  </cols>
  <sheetData>
    <row r="1" spans="1:22" ht="12.75" customHeight="1">
      <c r="A1" s="1" t="s">
        <v>51</v>
      </c>
      <c r="B1" s="1"/>
      <c r="H1" s="25" t="s">
        <v>20</v>
      </c>
      <c r="I1" s="26"/>
      <c r="J1" s="26"/>
      <c r="K1" s="26"/>
      <c r="L1" s="26"/>
      <c r="M1" s="26"/>
      <c r="N1" s="26"/>
      <c r="O1" s="26"/>
      <c r="P1" s="26"/>
      <c r="U1" s="35"/>
      <c r="V1" s="35"/>
    </row>
    <row r="2" spans="1:22" ht="28.5" customHeight="1">
      <c r="A2" s="1"/>
      <c r="B2" s="1"/>
      <c r="H2" s="21"/>
      <c r="I2" s="22"/>
      <c r="J2" s="22" t="s">
        <v>45</v>
      </c>
      <c r="K2" s="22"/>
      <c r="L2" s="22"/>
      <c r="M2" s="22"/>
      <c r="N2" s="22"/>
      <c r="O2" s="22" t="s">
        <v>45</v>
      </c>
      <c r="P2" s="22"/>
      <c r="U2" s="29" t="s">
        <v>50</v>
      </c>
      <c r="V2" s="29" t="s">
        <v>50</v>
      </c>
    </row>
    <row r="3" spans="1:22" s="13" customFormat="1" ht="45" customHeight="1">
      <c r="A3" s="19" t="s">
        <v>0</v>
      </c>
      <c r="B3" s="19" t="s">
        <v>54</v>
      </c>
      <c r="C3" s="19" t="s">
        <v>22</v>
      </c>
      <c r="D3" s="19" t="s">
        <v>1</v>
      </c>
      <c r="E3" s="19" t="s">
        <v>23</v>
      </c>
      <c r="F3" s="19" t="s">
        <v>2</v>
      </c>
      <c r="G3" s="19" t="s">
        <v>3</v>
      </c>
      <c r="H3" s="19" t="s">
        <v>4</v>
      </c>
      <c r="I3" s="19" t="s">
        <v>7</v>
      </c>
      <c r="J3" s="20" t="s">
        <v>46</v>
      </c>
      <c r="K3" s="19" t="s">
        <v>5</v>
      </c>
      <c r="L3" s="19" t="s">
        <v>6</v>
      </c>
      <c r="M3" s="19" t="s">
        <v>8</v>
      </c>
      <c r="N3" s="19" t="s">
        <v>9</v>
      </c>
      <c r="O3" s="20" t="s">
        <v>48</v>
      </c>
      <c r="P3" s="19" t="s">
        <v>21</v>
      </c>
      <c r="Q3" s="19" t="s">
        <v>10</v>
      </c>
      <c r="R3" s="19" t="s">
        <v>12</v>
      </c>
      <c r="S3" s="19" t="s">
        <v>11</v>
      </c>
      <c r="T3" s="19" t="s">
        <v>13</v>
      </c>
      <c r="U3" s="20" t="s">
        <v>46</v>
      </c>
      <c r="V3" s="20" t="s">
        <v>48</v>
      </c>
    </row>
    <row r="4" spans="1:22" s="34" customFormat="1" ht="45" customHeight="1">
      <c r="A4" s="31"/>
      <c r="B4" s="31"/>
      <c r="C4" s="31"/>
      <c r="D4" s="31"/>
      <c r="E4" s="31"/>
      <c r="F4" s="31"/>
      <c r="G4" s="31"/>
      <c r="H4" s="31" t="s">
        <v>47</v>
      </c>
      <c r="I4" s="32" t="s">
        <v>47</v>
      </c>
      <c r="J4" s="33" t="s">
        <v>47</v>
      </c>
      <c r="K4" s="31" t="s">
        <v>52</v>
      </c>
      <c r="L4" s="32" t="s">
        <v>49</v>
      </c>
      <c r="M4" s="31" t="s">
        <v>49</v>
      </c>
      <c r="N4" s="32" t="s">
        <v>49</v>
      </c>
      <c r="O4" s="33" t="s">
        <v>49</v>
      </c>
      <c r="P4" s="31" t="s">
        <v>53</v>
      </c>
      <c r="Q4" s="31"/>
      <c r="R4" s="31"/>
      <c r="S4" s="31"/>
      <c r="T4" s="31"/>
      <c r="U4" s="33" t="s">
        <v>47</v>
      </c>
      <c r="V4" s="33" t="s">
        <v>49</v>
      </c>
    </row>
    <row r="5" spans="1:22" ht="12.75">
      <c r="A5" s="16">
        <v>4</v>
      </c>
      <c r="B5" s="16">
        <v>1</v>
      </c>
      <c r="C5" s="16">
        <v>34</v>
      </c>
      <c r="D5" s="17" t="s">
        <v>17</v>
      </c>
      <c r="E5" s="23" t="s">
        <v>24</v>
      </c>
      <c r="F5" s="16" t="s">
        <v>14</v>
      </c>
      <c r="G5" s="18">
        <v>715</v>
      </c>
      <c r="H5" s="24">
        <v>44</v>
      </c>
      <c r="I5" s="24">
        <v>4</v>
      </c>
      <c r="J5" s="27">
        <v>8</v>
      </c>
      <c r="K5" s="24">
        <v>294</v>
      </c>
      <c r="L5" s="24">
        <v>51</v>
      </c>
      <c r="M5" s="24">
        <v>34</v>
      </c>
      <c r="N5" s="24">
        <v>2</v>
      </c>
      <c r="O5" s="27">
        <v>9</v>
      </c>
      <c r="P5" s="24">
        <v>1</v>
      </c>
      <c r="Q5" s="24">
        <v>0</v>
      </c>
      <c r="R5" s="24">
        <v>8</v>
      </c>
      <c r="S5" s="2">
        <f aca="true" t="shared" si="0" ref="S5:S28">SUM($H5:$Q5)</f>
        <v>447</v>
      </c>
      <c r="T5" s="2">
        <f aca="true" t="shared" si="1" ref="T5:T17">SUM(R5:S5)</f>
        <v>455</v>
      </c>
      <c r="U5" s="30">
        <f aca="true" t="shared" si="2" ref="U5:U28">H5+I5+J5</f>
        <v>56</v>
      </c>
      <c r="V5" s="30">
        <f aca="true" t="shared" si="3" ref="V5:V28">L5+M5+N5+O5</f>
        <v>96</v>
      </c>
    </row>
    <row r="6" spans="1:22" ht="12.75">
      <c r="A6" s="16">
        <v>4</v>
      </c>
      <c r="B6" s="16">
        <v>1</v>
      </c>
      <c r="C6" s="16">
        <v>34</v>
      </c>
      <c r="D6" s="17" t="s">
        <v>17</v>
      </c>
      <c r="E6" s="23" t="s">
        <v>25</v>
      </c>
      <c r="F6" s="16" t="s">
        <v>14</v>
      </c>
      <c r="G6" s="18">
        <v>134</v>
      </c>
      <c r="H6" s="24">
        <v>25</v>
      </c>
      <c r="I6" s="24">
        <v>2</v>
      </c>
      <c r="J6" s="24">
        <v>0</v>
      </c>
      <c r="K6" s="24">
        <v>49</v>
      </c>
      <c r="L6" s="24">
        <v>17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">
        <f t="shared" si="0"/>
        <v>93</v>
      </c>
      <c r="T6" s="2">
        <f t="shared" si="1"/>
        <v>93</v>
      </c>
      <c r="U6" s="28">
        <f t="shared" si="2"/>
        <v>27</v>
      </c>
      <c r="V6" s="28">
        <f t="shared" si="3"/>
        <v>17</v>
      </c>
    </row>
    <row r="7" spans="1:22" ht="12.75">
      <c r="A7" s="16">
        <v>4</v>
      </c>
      <c r="B7" s="16">
        <v>1</v>
      </c>
      <c r="C7" s="16">
        <v>34</v>
      </c>
      <c r="D7" s="17" t="s">
        <v>17</v>
      </c>
      <c r="E7" s="23" t="s">
        <v>26</v>
      </c>
      <c r="F7" s="16" t="s">
        <v>14</v>
      </c>
      <c r="G7" s="18">
        <v>337</v>
      </c>
      <c r="H7" s="24">
        <v>20</v>
      </c>
      <c r="I7" s="24">
        <v>4</v>
      </c>
      <c r="J7" s="24">
        <v>1</v>
      </c>
      <c r="K7" s="24">
        <v>171</v>
      </c>
      <c r="L7" s="24">
        <v>25</v>
      </c>
      <c r="M7" s="24">
        <v>5</v>
      </c>
      <c r="N7" s="24">
        <v>1</v>
      </c>
      <c r="O7" s="24">
        <v>3</v>
      </c>
      <c r="P7" s="24">
        <v>1</v>
      </c>
      <c r="Q7" s="24">
        <v>0</v>
      </c>
      <c r="R7" s="24">
        <v>12</v>
      </c>
      <c r="S7" s="2">
        <f t="shared" si="0"/>
        <v>231</v>
      </c>
      <c r="T7" s="2">
        <f t="shared" si="1"/>
        <v>243</v>
      </c>
      <c r="U7" s="28">
        <f t="shared" si="2"/>
        <v>25</v>
      </c>
      <c r="V7" s="28">
        <f t="shared" si="3"/>
        <v>34</v>
      </c>
    </row>
    <row r="8" spans="1:22" ht="12.75">
      <c r="A8" s="16">
        <v>4</v>
      </c>
      <c r="B8" s="16">
        <v>1</v>
      </c>
      <c r="C8" s="16">
        <v>34</v>
      </c>
      <c r="D8" s="17" t="s">
        <v>17</v>
      </c>
      <c r="E8" s="23" t="s">
        <v>27</v>
      </c>
      <c r="F8" s="16" t="s">
        <v>14</v>
      </c>
      <c r="G8" s="18">
        <v>205</v>
      </c>
      <c r="H8" s="24">
        <v>3</v>
      </c>
      <c r="I8" s="24">
        <v>0</v>
      </c>
      <c r="J8" s="24">
        <v>0</v>
      </c>
      <c r="K8" s="24">
        <v>96</v>
      </c>
      <c r="L8" s="24">
        <v>9</v>
      </c>
      <c r="M8" s="24">
        <v>19</v>
      </c>
      <c r="N8" s="24">
        <v>1</v>
      </c>
      <c r="O8" s="24">
        <v>3</v>
      </c>
      <c r="P8" s="24">
        <v>0</v>
      </c>
      <c r="Q8" s="24">
        <v>0</v>
      </c>
      <c r="R8" s="24">
        <v>2</v>
      </c>
      <c r="S8" s="2">
        <f t="shared" si="0"/>
        <v>131</v>
      </c>
      <c r="T8" s="2">
        <f t="shared" si="1"/>
        <v>133</v>
      </c>
      <c r="U8" s="28">
        <f t="shared" si="2"/>
        <v>3</v>
      </c>
      <c r="V8" s="28">
        <f t="shared" si="3"/>
        <v>32</v>
      </c>
    </row>
    <row r="9" spans="1:22" ht="12.75">
      <c r="A9" s="16">
        <v>4</v>
      </c>
      <c r="B9" s="16">
        <v>1</v>
      </c>
      <c r="C9" s="16">
        <v>34</v>
      </c>
      <c r="D9" s="17" t="s">
        <v>17</v>
      </c>
      <c r="E9" s="23" t="s">
        <v>28</v>
      </c>
      <c r="F9" s="16" t="s">
        <v>14</v>
      </c>
      <c r="G9" s="18">
        <v>362</v>
      </c>
      <c r="H9" s="24">
        <v>44</v>
      </c>
      <c r="I9" s="24">
        <v>10</v>
      </c>
      <c r="J9" s="24">
        <v>8</v>
      </c>
      <c r="K9" s="24">
        <v>160</v>
      </c>
      <c r="L9" s="24">
        <v>35</v>
      </c>
      <c r="M9" s="24">
        <v>13</v>
      </c>
      <c r="N9" s="24">
        <v>3</v>
      </c>
      <c r="O9" s="24">
        <v>5</v>
      </c>
      <c r="P9" s="24">
        <v>1</v>
      </c>
      <c r="Q9" s="24">
        <v>0</v>
      </c>
      <c r="R9" s="24">
        <v>2</v>
      </c>
      <c r="S9" s="2">
        <f t="shared" si="0"/>
        <v>279</v>
      </c>
      <c r="T9" s="2">
        <f t="shared" si="1"/>
        <v>281</v>
      </c>
      <c r="U9" s="28">
        <f t="shared" si="2"/>
        <v>62</v>
      </c>
      <c r="V9" s="28">
        <f t="shared" si="3"/>
        <v>56</v>
      </c>
    </row>
    <row r="10" spans="1:22" ht="12.75">
      <c r="A10" s="16">
        <v>4</v>
      </c>
      <c r="B10" s="16">
        <v>1</v>
      </c>
      <c r="C10" s="16">
        <v>34</v>
      </c>
      <c r="D10" s="17" t="s">
        <v>17</v>
      </c>
      <c r="E10" s="23" t="s">
        <v>29</v>
      </c>
      <c r="F10" s="16" t="s">
        <v>14</v>
      </c>
      <c r="G10" s="18">
        <v>617</v>
      </c>
      <c r="H10" s="24">
        <v>92</v>
      </c>
      <c r="I10" s="24">
        <v>0</v>
      </c>
      <c r="J10" s="24">
        <v>4</v>
      </c>
      <c r="K10" s="24">
        <v>327</v>
      </c>
      <c r="L10" s="24">
        <v>7</v>
      </c>
      <c r="M10" s="24">
        <v>6</v>
      </c>
      <c r="N10" s="24">
        <v>0</v>
      </c>
      <c r="O10" s="24">
        <v>4</v>
      </c>
      <c r="P10" s="24">
        <v>0</v>
      </c>
      <c r="Q10" s="24">
        <v>0</v>
      </c>
      <c r="R10" s="24">
        <v>4</v>
      </c>
      <c r="S10" s="2">
        <f t="shared" si="0"/>
        <v>440</v>
      </c>
      <c r="T10" s="2">
        <f t="shared" si="1"/>
        <v>444</v>
      </c>
      <c r="U10" s="28">
        <f t="shared" si="2"/>
        <v>96</v>
      </c>
      <c r="V10" s="28">
        <f t="shared" si="3"/>
        <v>17</v>
      </c>
    </row>
    <row r="11" spans="1:22" ht="12.75">
      <c r="A11" s="16">
        <v>4</v>
      </c>
      <c r="B11" s="16">
        <v>1</v>
      </c>
      <c r="C11" s="16">
        <v>34</v>
      </c>
      <c r="D11" s="17" t="s">
        <v>17</v>
      </c>
      <c r="E11" s="23" t="s">
        <v>30</v>
      </c>
      <c r="F11" s="16" t="s">
        <v>14</v>
      </c>
      <c r="G11" s="18">
        <v>489</v>
      </c>
      <c r="H11" s="24">
        <v>86</v>
      </c>
      <c r="I11" s="24">
        <v>5</v>
      </c>
      <c r="J11" s="24">
        <v>24</v>
      </c>
      <c r="K11" s="24">
        <v>209</v>
      </c>
      <c r="L11" s="24">
        <v>0</v>
      </c>
      <c r="M11" s="24">
        <v>3</v>
      </c>
      <c r="N11" s="24">
        <v>0</v>
      </c>
      <c r="O11" s="24">
        <v>0</v>
      </c>
      <c r="P11" s="24">
        <v>0</v>
      </c>
      <c r="Q11" s="24">
        <v>0</v>
      </c>
      <c r="R11" s="24">
        <v>2</v>
      </c>
      <c r="S11" s="2">
        <f t="shared" si="0"/>
        <v>327</v>
      </c>
      <c r="T11" s="2">
        <f t="shared" si="1"/>
        <v>329</v>
      </c>
      <c r="U11" s="28">
        <f t="shared" si="2"/>
        <v>115</v>
      </c>
      <c r="V11" s="28">
        <f t="shared" si="3"/>
        <v>3</v>
      </c>
    </row>
    <row r="12" spans="1:22" ht="12.75">
      <c r="A12" s="16">
        <v>4</v>
      </c>
      <c r="B12" s="16">
        <v>1</v>
      </c>
      <c r="C12" s="16">
        <v>34</v>
      </c>
      <c r="D12" s="17" t="s">
        <v>17</v>
      </c>
      <c r="E12" s="23" t="s">
        <v>31</v>
      </c>
      <c r="F12" s="16" t="s">
        <v>14</v>
      </c>
      <c r="G12" s="18">
        <v>343</v>
      </c>
      <c r="H12" s="24">
        <v>45</v>
      </c>
      <c r="I12" s="24">
        <v>2</v>
      </c>
      <c r="J12" s="24">
        <v>3</v>
      </c>
      <c r="K12" s="24">
        <v>163</v>
      </c>
      <c r="L12" s="24">
        <v>8</v>
      </c>
      <c r="M12" s="24">
        <v>34</v>
      </c>
      <c r="N12" s="24">
        <v>2</v>
      </c>
      <c r="O12" s="24">
        <v>3</v>
      </c>
      <c r="P12" s="24">
        <v>0</v>
      </c>
      <c r="Q12" s="24">
        <v>0</v>
      </c>
      <c r="R12" s="24">
        <v>1</v>
      </c>
      <c r="S12" s="2">
        <f t="shared" si="0"/>
        <v>260</v>
      </c>
      <c r="T12" s="2">
        <f t="shared" si="1"/>
        <v>261</v>
      </c>
      <c r="U12" s="28">
        <f t="shared" si="2"/>
        <v>50</v>
      </c>
      <c r="V12" s="28">
        <f t="shared" si="3"/>
        <v>47</v>
      </c>
    </row>
    <row r="13" spans="1:22" ht="12.75">
      <c r="A13" s="16">
        <v>4</v>
      </c>
      <c r="B13" s="16">
        <v>1</v>
      </c>
      <c r="C13" s="16">
        <v>34</v>
      </c>
      <c r="D13" s="17" t="s">
        <v>17</v>
      </c>
      <c r="E13" s="23" t="s">
        <v>32</v>
      </c>
      <c r="F13" s="16" t="s">
        <v>14</v>
      </c>
      <c r="G13" s="18">
        <v>440</v>
      </c>
      <c r="H13" s="24">
        <v>52</v>
      </c>
      <c r="I13" s="24">
        <v>5</v>
      </c>
      <c r="J13" s="24">
        <v>7</v>
      </c>
      <c r="K13" s="24">
        <v>232</v>
      </c>
      <c r="L13" s="24">
        <v>15</v>
      </c>
      <c r="M13" s="24">
        <v>25</v>
      </c>
      <c r="N13" s="24">
        <v>1</v>
      </c>
      <c r="O13" s="24">
        <v>4</v>
      </c>
      <c r="P13" s="24">
        <v>0</v>
      </c>
      <c r="Q13" s="24">
        <v>0</v>
      </c>
      <c r="R13" s="24">
        <v>10</v>
      </c>
      <c r="S13" s="2">
        <f t="shared" si="0"/>
        <v>341</v>
      </c>
      <c r="T13" s="2">
        <f t="shared" si="1"/>
        <v>351</v>
      </c>
      <c r="U13" s="28">
        <f t="shared" si="2"/>
        <v>64</v>
      </c>
      <c r="V13" s="28">
        <f t="shared" si="3"/>
        <v>45</v>
      </c>
    </row>
    <row r="14" spans="1:22" ht="12.75">
      <c r="A14" s="16">
        <v>4</v>
      </c>
      <c r="B14" s="16">
        <v>1</v>
      </c>
      <c r="C14" s="16">
        <v>34</v>
      </c>
      <c r="D14" s="17" t="s">
        <v>17</v>
      </c>
      <c r="E14" s="23" t="s">
        <v>33</v>
      </c>
      <c r="F14" s="16" t="s">
        <v>14</v>
      </c>
      <c r="G14" s="18">
        <v>203</v>
      </c>
      <c r="H14" s="24">
        <v>24</v>
      </c>
      <c r="I14" s="24">
        <v>4</v>
      </c>
      <c r="J14" s="24">
        <v>0</v>
      </c>
      <c r="K14" s="24">
        <v>90</v>
      </c>
      <c r="L14" s="24">
        <v>6</v>
      </c>
      <c r="M14" s="24">
        <v>35</v>
      </c>
      <c r="N14" s="24">
        <v>7</v>
      </c>
      <c r="O14" s="24">
        <v>0</v>
      </c>
      <c r="P14" s="24">
        <v>0</v>
      </c>
      <c r="Q14" s="24">
        <v>0</v>
      </c>
      <c r="R14" s="24">
        <v>2</v>
      </c>
      <c r="S14" s="2">
        <f t="shared" si="0"/>
        <v>166</v>
      </c>
      <c r="T14" s="2">
        <f t="shared" si="1"/>
        <v>168</v>
      </c>
      <c r="U14" s="28">
        <f t="shared" si="2"/>
        <v>28</v>
      </c>
      <c r="V14" s="28">
        <f t="shared" si="3"/>
        <v>48</v>
      </c>
    </row>
    <row r="15" spans="1:22" ht="12.75">
      <c r="A15" s="16">
        <v>4</v>
      </c>
      <c r="B15" s="16">
        <v>1</v>
      </c>
      <c r="C15" s="16">
        <v>34</v>
      </c>
      <c r="D15" s="17" t="s">
        <v>17</v>
      </c>
      <c r="E15" s="23" t="s">
        <v>34</v>
      </c>
      <c r="F15" s="16" t="s">
        <v>14</v>
      </c>
      <c r="G15" s="18">
        <v>162</v>
      </c>
      <c r="H15" s="24">
        <v>3</v>
      </c>
      <c r="I15" s="24">
        <v>1</v>
      </c>
      <c r="J15" s="24">
        <v>0</v>
      </c>
      <c r="K15" s="24">
        <v>78</v>
      </c>
      <c r="L15" s="24">
        <v>6</v>
      </c>
      <c r="M15" s="24">
        <v>40</v>
      </c>
      <c r="N15" s="24">
        <v>4</v>
      </c>
      <c r="O15" s="24">
        <v>0</v>
      </c>
      <c r="P15" s="24">
        <v>0</v>
      </c>
      <c r="Q15" s="24">
        <v>0</v>
      </c>
      <c r="R15" s="24">
        <v>1</v>
      </c>
      <c r="S15" s="2">
        <f t="shared" si="0"/>
        <v>132</v>
      </c>
      <c r="T15" s="2">
        <f t="shared" si="1"/>
        <v>133</v>
      </c>
      <c r="U15" s="28">
        <f t="shared" si="2"/>
        <v>4</v>
      </c>
      <c r="V15" s="28">
        <f t="shared" si="3"/>
        <v>50</v>
      </c>
    </row>
    <row r="16" spans="1:22" ht="12.75">
      <c r="A16" s="16">
        <v>4</v>
      </c>
      <c r="B16" s="16">
        <v>1</v>
      </c>
      <c r="C16" s="16">
        <v>34</v>
      </c>
      <c r="D16" s="17" t="s">
        <v>17</v>
      </c>
      <c r="E16" s="23" t="s">
        <v>35</v>
      </c>
      <c r="F16" s="16" t="s">
        <v>14</v>
      </c>
      <c r="G16" s="18">
        <v>213</v>
      </c>
      <c r="H16" s="24">
        <v>2</v>
      </c>
      <c r="I16" s="24">
        <v>2</v>
      </c>
      <c r="J16" s="24">
        <v>0</v>
      </c>
      <c r="K16" s="24">
        <v>107</v>
      </c>
      <c r="L16" s="24">
        <v>14</v>
      </c>
      <c r="M16" s="24">
        <v>8</v>
      </c>
      <c r="N16" s="24">
        <v>0</v>
      </c>
      <c r="O16" s="24">
        <v>1</v>
      </c>
      <c r="P16" s="24">
        <v>0</v>
      </c>
      <c r="Q16" s="24">
        <v>0</v>
      </c>
      <c r="R16" s="24">
        <v>1</v>
      </c>
      <c r="S16" s="2">
        <f t="shared" si="0"/>
        <v>134</v>
      </c>
      <c r="T16" s="2">
        <f t="shared" si="1"/>
        <v>135</v>
      </c>
      <c r="U16" s="28">
        <f t="shared" si="2"/>
        <v>4</v>
      </c>
      <c r="V16" s="28">
        <f t="shared" si="3"/>
        <v>23</v>
      </c>
    </row>
    <row r="17" spans="1:22" ht="12.75">
      <c r="A17" s="16">
        <v>4</v>
      </c>
      <c r="B17" s="16">
        <v>1</v>
      </c>
      <c r="C17" s="16">
        <v>34</v>
      </c>
      <c r="D17" s="17" t="s">
        <v>17</v>
      </c>
      <c r="E17" s="23" t="s">
        <v>36</v>
      </c>
      <c r="F17" s="16" t="s">
        <v>14</v>
      </c>
      <c r="G17" s="18">
        <v>347</v>
      </c>
      <c r="H17" s="24">
        <v>35</v>
      </c>
      <c r="I17" s="24">
        <v>7</v>
      </c>
      <c r="J17" s="24">
        <v>4</v>
      </c>
      <c r="K17" s="24">
        <v>151</v>
      </c>
      <c r="L17" s="24">
        <v>13</v>
      </c>
      <c r="M17" s="24">
        <v>30</v>
      </c>
      <c r="N17" s="24">
        <v>1</v>
      </c>
      <c r="O17" s="24">
        <v>12</v>
      </c>
      <c r="P17" s="24">
        <v>0</v>
      </c>
      <c r="Q17" s="24">
        <v>0</v>
      </c>
      <c r="R17" s="24">
        <v>2</v>
      </c>
      <c r="S17" s="2">
        <f t="shared" si="0"/>
        <v>253</v>
      </c>
      <c r="T17" s="2">
        <f t="shared" si="1"/>
        <v>255</v>
      </c>
      <c r="U17" s="28">
        <f t="shared" si="2"/>
        <v>46</v>
      </c>
      <c r="V17" s="28">
        <f t="shared" si="3"/>
        <v>56</v>
      </c>
    </row>
    <row r="18" spans="1:22" ht="12.75">
      <c r="A18" s="16">
        <v>4</v>
      </c>
      <c r="B18" s="16">
        <v>1</v>
      </c>
      <c r="C18" s="16">
        <v>34</v>
      </c>
      <c r="D18" s="17" t="s">
        <v>17</v>
      </c>
      <c r="E18" s="23" t="s">
        <v>37</v>
      </c>
      <c r="F18" s="16" t="s">
        <v>14</v>
      </c>
      <c r="G18" s="18">
        <v>319</v>
      </c>
      <c r="H18" s="24">
        <v>22</v>
      </c>
      <c r="I18" s="24">
        <v>2</v>
      </c>
      <c r="J18" s="24">
        <v>1</v>
      </c>
      <c r="K18" s="24">
        <v>146</v>
      </c>
      <c r="L18" s="24">
        <v>24</v>
      </c>
      <c r="M18" s="24">
        <v>20</v>
      </c>
      <c r="N18" s="24">
        <v>2</v>
      </c>
      <c r="O18" s="24">
        <v>9</v>
      </c>
      <c r="P18" s="24">
        <v>1</v>
      </c>
      <c r="Q18" s="24">
        <v>0</v>
      </c>
      <c r="R18" s="24">
        <v>3</v>
      </c>
      <c r="S18" s="2">
        <f t="shared" si="0"/>
        <v>227</v>
      </c>
      <c r="T18" s="2">
        <f aca="true" t="shared" si="4" ref="T18:T28">SUM(R18:S18)</f>
        <v>230</v>
      </c>
      <c r="U18" s="28">
        <f t="shared" si="2"/>
        <v>25</v>
      </c>
      <c r="V18" s="28">
        <f t="shared" si="3"/>
        <v>55</v>
      </c>
    </row>
    <row r="19" spans="1:22" ht="12.75">
      <c r="A19" s="16">
        <v>4</v>
      </c>
      <c r="B19" s="16">
        <v>2</v>
      </c>
      <c r="C19" s="16">
        <v>34</v>
      </c>
      <c r="D19" s="17" t="s">
        <v>17</v>
      </c>
      <c r="E19" s="23" t="s">
        <v>38</v>
      </c>
      <c r="F19" s="16" t="s">
        <v>14</v>
      </c>
      <c r="G19" s="18">
        <v>254</v>
      </c>
      <c r="H19" s="24">
        <v>5</v>
      </c>
      <c r="I19" s="24">
        <v>0</v>
      </c>
      <c r="J19" s="24">
        <v>0</v>
      </c>
      <c r="K19" s="37">
        <v>163</v>
      </c>
      <c r="L19" s="37">
        <v>14</v>
      </c>
      <c r="M19" s="37">
        <v>13</v>
      </c>
      <c r="N19" s="37">
        <v>0</v>
      </c>
      <c r="O19" s="37">
        <v>4</v>
      </c>
      <c r="P19" s="24">
        <v>2</v>
      </c>
      <c r="Q19" s="24">
        <v>0</v>
      </c>
      <c r="R19" s="24">
        <v>1</v>
      </c>
      <c r="S19" s="2">
        <f t="shared" si="0"/>
        <v>201</v>
      </c>
      <c r="T19" s="2">
        <f t="shared" si="4"/>
        <v>202</v>
      </c>
      <c r="U19" s="28">
        <f t="shared" si="2"/>
        <v>5</v>
      </c>
      <c r="V19" s="28">
        <f t="shared" si="3"/>
        <v>31</v>
      </c>
    </row>
    <row r="20" spans="1:22" ht="12.75">
      <c r="A20" s="16">
        <v>4</v>
      </c>
      <c r="B20" s="16">
        <v>1</v>
      </c>
      <c r="C20" s="16">
        <v>34</v>
      </c>
      <c r="D20" s="17" t="s">
        <v>17</v>
      </c>
      <c r="E20" s="23" t="s">
        <v>39</v>
      </c>
      <c r="F20" s="16" t="s">
        <v>14</v>
      </c>
      <c r="G20" s="18">
        <v>303</v>
      </c>
      <c r="H20" s="24">
        <v>71</v>
      </c>
      <c r="I20" s="24">
        <v>6</v>
      </c>
      <c r="J20" s="24">
        <v>5</v>
      </c>
      <c r="K20" s="24">
        <v>130</v>
      </c>
      <c r="L20" s="24">
        <v>16</v>
      </c>
      <c r="M20" s="24">
        <v>3</v>
      </c>
      <c r="N20" s="24">
        <v>0</v>
      </c>
      <c r="O20" s="24">
        <v>1</v>
      </c>
      <c r="P20" s="24">
        <v>2</v>
      </c>
      <c r="Q20" s="24">
        <v>0</v>
      </c>
      <c r="R20" s="24">
        <v>5</v>
      </c>
      <c r="S20" s="2">
        <f t="shared" si="0"/>
        <v>234</v>
      </c>
      <c r="T20" s="2">
        <f t="shared" si="4"/>
        <v>239</v>
      </c>
      <c r="U20" s="28">
        <f t="shared" si="2"/>
        <v>82</v>
      </c>
      <c r="V20" s="28">
        <f t="shared" si="3"/>
        <v>20</v>
      </c>
    </row>
    <row r="21" spans="1:22" ht="12.75">
      <c r="A21" s="16">
        <v>4</v>
      </c>
      <c r="B21" s="16">
        <v>1</v>
      </c>
      <c r="C21" s="16">
        <v>34</v>
      </c>
      <c r="D21" s="17" t="s">
        <v>17</v>
      </c>
      <c r="E21" s="23" t="s">
        <v>40</v>
      </c>
      <c r="F21" s="16" t="s">
        <v>14</v>
      </c>
      <c r="G21" s="18">
        <v>618</v>
      </c>
      <c r="H21" s="24">
        <v>91</v>
      </c>
      <c r="I21" s="24">
        <v>14</v>
      </c>
      <c r="J21" s="24">
        <v>4</v>
      </c>
      <c r="K21" s="24">
        <v>176</v>
      </c>
      <c r="L21" s="24">
        <v>7</v>
      </c>
      <c r="M21" s="24">
        <v>37</v>
      </c>
      <c r="N21" s="24">
        <v>4</v>
      </c>
      <c r="O21" s="24">
        <v>4</v>
      </c>
      <c r="P21" s="24">
        <v>63</v>
      </c>
      <c r="Q21" s="24">
        <v>0</v>
      </c>
      <c r="R21" s="24">
        <v>17</v>
      </c>
      <c r="S21" s="2">
        <f t="shared" si="0"/>
        <v>400</v>
      </c>
      <c r="T21" s="2">
        <f t="shared" si="4"/>
        <v>417</v>
      </c>
      <c r="U21" s="28">
        <f t="shared" si="2"/>
        <v>109</v>
      </c>
      <c r="V21" s="28">
        <f t="shared" si="3"/>
        <v>52</v>
      </c>
    </row>
    <row r="22" spans="1:22" ht="12.75">
      <c r="A22" s="16">
        <v>4</v>
      </c>
      <c r="B22" s="16">
        <v>1</v>
      </c>
      <c r="C22" s="16">
        <v>34</v>
      </c>
      <c r="D22" s="17" t="s">
        <v>17</v>
      </c>
      <c r="E22" s="23" t="s">
        <v>41</v>
      </c>
      <c r="F22" s="16" t="s">
        <v>14</v>
      </c>
      <c r="G22" s="18">
        <v>517</v>
      </c>
      <c r="H22" s="24">
        <v>42</v>
      </c>
      <c r="I22" s="24">
        <v>6</v>
      </c>
      <c r="J22" s="24">
        <v>2</v>
      </c>
      <c r="K22" s="24">
        <v>155</v>
      </c>
      <c r="L22" s="24">
        <v>17</v>
      </c>
      <c r="M22" s="24">
        <v>109</v>
      </c>
      <c r="N22" s="24">
        <v>11</v>
      </c>
      <c r="O22" s="24">
        <v>24</v>
      </c>
      <c r="P22" s="24">
        <v>3</v>
      </c>
      <c r="Q22" s="24">
        <v>1</v>
      </c>
      <c r="R22" s="24">
        <v>4</v>
      </c>
      <c r="S22" s="2">
        <f t="shared" si="0"/>
        <v>370</v>
      </c>
      <c r="T22" s="2">
        <f t="shared" si="4"/>
        <v>374</v>
      </c>
      <c r="U22" s="28">
        <f t="shared" si="2"/>
        <v>50</v>
      </c>
      <c r="V22" s="28">
        <f t="shared" si="3"/>
        <v>161</v>
      </c>
    </row>
    <row r="23" spans="1:22" ht="12.75">
      <c r="A23" s="16">
        <v>4</v>
      </c>
      <c r="B23" s="16">
        <v>1</v>
      </c>
      <c r="C23" s="16">
        <v>34</v>
      </c>
      <c r="D23" s="17" t="s">
        <v>17</v>
      </c>
      <c r="E23" s="23" t="s">
        <v>41</v>
      </c>
      <c r="F23" s="16" t="s">
        <v>15</v>
      </c>
      <c r="G23" s="18">
        <v>517</v>
      </c>
      <c r="H23" s="24">
        <v>27</v>
      </c>
      <c r="I23" s="24">
        <v>17</v>
      </c>
      <c r="J23" s="24">
        <v>4</v>
      </c>
      <c r="K23" s="24">
        <v>161</v>
      </c>
      <c r="L23" s="24">
        <v>9</v>
      </c>
      <c r="M23" s="24">
        <v>131</v>
      </c>
      <c r="N23" s="24">
        <v>6</v>
      </c>
      <c r="O23" s="24">
        <v>14</v>
      </c>
      <c r="P23" s="24">
        <v>4</v>
      </c>
      <c r="Q23" s="24">
        <v>0</v>
      </c>
      <c r="R23" s="24">
        <v>7</v>
      </c>
      <c r="S23" s="2">
        <f t="shared" si="0"/>
        <v>373</v>
      </c>
      <c r="T23" s="2">
        <f t="shared" si="4"/>
        <v>380</v>
      </c>
      <c r="U23" s="28">
        <f t="shared" si="2"/>
        <v>48</v>
      </c>
      <c r="V23" s="28">
        <f t="shared" si="3"/>
        <v>160</v>
      </c>
    </row>
    <row r="24" spans="1:22" ht="12.75">
      <c r="A24" s="16">
        <v>4</v>
      </c>
      <c r="B24" s="16">
        <v>1</v>
      </c>
      <c r="C24" s="16">
        <v>34</v>
      </c>
      <c r="D24" s="17" t="s">
        <v>17</v>
      </c>
      <c r="E24" s="23" t="s">
        <v>41</v>
      </c>
      <c r="F24" s="16" t="s">
        <v>16</v>
      </c>
      <c r="G24" s="18">
        <v>516</v>
      </c>
      <c r="H24" s="24">
        <v>28</v>
      </c>
      <c r="I24" s="24">
        <v>6</v>
      </c>
      <c r="J24" s="24">
        <v>2</v>
      </c>
      <c r="K24" s="24">
        <v>186</v>
      </c>
      <c r="L24" s="24">
        <v>23</v>
      </c>
      <c r="M24" s="24">
        <v>111</v>
      </c>
      <c r="N24" s="24">
        <v>8</v>
      </c>
      <c r="O24" s="24">
        <v>12</v>
      </c>
      <c r="P24" s="24">
        <v>1</v>
      </c>
      <c r="Q24" s="24">
        <v>0</v>
      </c>
      <c r="R24" s="24">
        <v>6</v>
      </c>
      <c r="S24" s="2">
        <f t="shared" si="0"/>
        <v>377</v>
      </c>
      <c r="T24" s="2">
        <f t="shared" si="4"/>
        <v>383</v>
      </c>
      <c r="U24" s="28">
        <f t="shared" si="2"/>
        <v>36</v>
      </c>
      <c r="V24" s="28">
        <f t="shared" si="3"/>
        <v>154</v>
      </c>
    </row>
    <row r="25" spans="1:22" ht="12.75">
      <c r="A25" s="16">
        <v>4</v>
      </c>
      <c r="B25" s="16">
        <v>1</v>
      </c>
      <c r="C25" s="16">
        <v>34</v>
      </c>
      <c r="D25" s="17" t="s">
        <v>17</v>
      </c>
      <c r="E25" s="23" t="s">
        <v>42</v>
      </c>
      <c r="F25" s="16" t="s">
        <v>14</v>
      </c>
      <c r="G25" s="18">
        <v>200</v>
      </c>
      <c r="H25" s="24">
        <v>21</v>
      </c>
      <c r="I25" s="24">
        <v>1</v>
      </c>
      <c r="J25" s="24">
        <v>3</v>
      </c>
      <c r="K25" s="24">
        <v>94</v>
      </c>
      <c r="L25" s="24">
        <v>3</v>
      </c>
      <c r="M25" s="24">
        <v>14</v>
      </c>
      <c r="N25" s="24">
        <v>1</v>
      </c>
      <c r="O25" s="24">
        <v>8</v>
      </c>
      <c r="P25" s="24">
        <v>0</v>
      </c>
      <c r="Q25" s="24">
        <v>0</v>
      </c>
      <c r="R25" s="24">
        <v>4</v>
      </c>
      <c r="S25" s="2">
        <f t="shared" si="0"/>
        <v>145</v>
      </c>
      <c r="T25" s="2">
        <f t="shared" si="4"/>
        <v>149</v>
      </c>
      <c r="U25" s="28">
        <f t="shared" si="2"/>
        <v>25</v>
      </c>
      <c r="V25" s="28">
        <f t="shared" si="3"/>
        <v>26</v>
      </c>
    </row>
    <row r="26" spans="1:22" ht="12.75">
      <c r="A26" s="16">
        <v>4</v>
      </c>
      <c r="B26" s="16">
        <v>1</v>
      </c>
      <c r="C26" s="16">
        <v>34</v>
      </c>
      <c r="D26" s="17" t="s">
        <v>17</v>
      </c>
      <c r="E26" s="23" t="s">
        <v>43</v>
      </c>
      <c r="F26" s="16" t="s">
        <v>14</v>
      </c>
      <c r="G26" s="18">
        <v>718</v>
      </c>
      <c r="H26" s="24">
        <v>126</v>
      </c>
      <c r="I26" s="24">
        <v>6</v>
      </c>
      <c r="J26" s="24">
        <v>9</v>
      </c>
      <c r="K26" s="24">
        <v>333</v>
      </c>
      <c r="L26" s="24">
        <v>15</v>
      </c>
      <c r="M26" s="24">
        <v>70</v>
      </c>
      <c r="N26" s="24">
        <v>9</v>
      </c>
      <c r="O26" s="24">
        <v>17</v>
      </c>
      <c r="P26" s="24">
        <v>3</v>
      </c>
      <c r="Q26" s="24">
        <v>0</v>
      </c>
      <c r="R26" s="24">
        <v>4</v>
      </c>
      <c r="S26" s="2">
        <f t="shared" si="0"/>
        <v>588</v>
      </c>
      <c r="T26" s="2">
        <f t="shared" si="4"/>
        <v>592</v>
      </c>
      <c r="U26" s="28">
        <f t="shared" si="2"/>
        <v>141</v>
      </c>
      <c r="V26" s="28">
        <f t="shared" si="3"/>
        <v>111</v>
      </c>
    </row>
    <row r="27" spans="1:22" ht="12.75">
      <c r="A27" s="16">
        <v>4</v>
      </c>
      <c r="B27" s="16">
        <v>1</v>
      </c>
      <c r="C27" s="16">
        <v>34</v>
      </c>
      <c r="D27" s="17" t="s">
        <v>17</v>
      </c>
      <c r="E27" s="23" t="s">
        <v>43</v>
      </c>
      <c r="F27" s="16" t="s">
        <v>15</v>
      </c>
      <c r="G27" s="18">
        <v>717</v>
      </c>
      <c r="H27" s="24">
        <v>117</v>
      </c>
      <c r="I27" s="24">
        <v>15</v>
      </c>
      <c r="J27" s="24">
        <v>13</v>
      </c>
      <c r="K27" s="24">
        <v>338</v>
      </c>
      <c r="L27" s="24">
        <v>13</v>
      </c>
      <c r="M27" s="24">
        <v>84</v>
      </c>
      <c r="N27" s="24">
        <v>6</v>
      </c>
      <c r="O27" s="24">
        <v>5</v>
      </c>
      <c r="P27" s="24">
        <v>6</v>
      </c>
      <c r="Q27" s="24">
        <v>0</v>
      </c>
      <c r="R27" s="24">
        <v>8</v>
      </c>
      <c r="S27" s="2">
        <f t="shared" si="0"/>
        <v>597</v>
      </c>
      <c r="T27" s="2">
        <f t="shared" si="4"/>
        <v>605</v>
      </c>
      <c r="U27" s="28">
        <f t="shared" si="2"/>
        <v>145</v>
      </c>
      <c r="V27" s="28">
        <f t="shared" si="3"/>
        <v>108</v>
      </c>
    </row>
    <row r="28" spans="1:22" ht="12.75">
      <c r="A28" s="16">
        <v>4</v>
      </c>
      <c r="B28" s="16">
        <v>1</v>
      </c>
      <c r="C28" s="16">
        <v>34</v>
      </c>
      <c r="D28" s="17" t="s">
        <v>17</v>
      </c>
      <c r="E28" s="23" t="s">
        <v>44</v>
      </c>
      <c r="F28" s="16" t="s">
        <v>14</v>
      </c>
      <c r="G28" s="18">
        <v>350</v>
      </c>
      <c r="H28" s="24">
        <v>15</v>
      </c>
      <c r="I28" s="24">
        <v>3</v>
      </c>
      <c r="J28" s="24">
        <v>3</v>
      </c>
      <c r="K28" s="24">
        <v>170</v>
      </c>
      <c r="L28" s="24">
        <v>45</v>
      </c>
      <c r="M28" s="24">
        <v>15</v>
      </c>
      <c r="N28" s="24">
        <v>5</v>
      </c>
      <c r="O28" s="24">
        <v>5</v>
      </c>
      <c r="P28" s="24">
        <v>0</v>
      </c>
      <c r="Q28" s="24">
        <v>0</v>
      </c>
      <c r="R28" s="24">
        <v>4</v>
      </c>
      <c r="S28" s="2">
        <f t="shared" si="0"/>
        <v>261</v>
      </c>
      <c r="T28" s="2">
        <f t="shared" si="4"/>
        <v>265</v>
      </c>
      <c r="U28" s="28">
        <f t="shared" si="2"/>
        <v>21</v>
      </c>
      <c r="V28" s="28">
        <f t="shared" si="3"/>
        <v>70</v>
      </c>
    </row>
    <row r="29" spans="1:22" ht="12.75">
      <c r="A29" s="5"/>
      <c r="B29" s="5"/>
      <c r="C29" s="5"/>
      <c r="D29" s="6"/>
      <c r="E29" s="5"/>
      <c r="F29" s="5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  <c r="V29" s="9"/>
    </row>
    <row r="30" spans="1:22" s="11" customFormat="1" ht="15.75">
      <c r="A30" s="10"/>
      <c r="B30" s="10"/>
      <c r="C30" s="10"/>
      <c r="D30" s="10"/>
      <c r="E30" s="10"/>
      <c r="F30" s="12">
        <f>SUBTOTAL(3,F5:F28)</f>
        <v>24</v>
      </c>
      <c r="G30" s="12">
        <f aca="true" t="shared" si="5" ref="G30:T30">SUBTOTAL(9,G5:G28)</f>
        <v>9596</v>
      </c>
      <c r="H30" s="12">
        <f t="shared" si="5"/>
        <v>1040</v>
      </c>
      <c r="I30" s="12">
        <f t="shared" si="5"/>
        <v>122</v>
      </c>
      <c r="J30" s="12">
        <f t="shared" si="5"/>
        <v>105</v>
      </c>
      <c r="K30" s="12">
        <f t="shared" si="5"/>
        <v>4179</v>
      </c>
      <c r="L30" s="12">
        <f t="shared" si="5"/>
        <v>392</v>
      </c>
      <c r="M30" s="12">
        <f t="shared" si="5"/>
        <v>859</v>
      </c>
      <c r="N30" s="12">
        <f t="shared" si="5"/>
        <v>74</v>
      </c>
      <c r="O30" s="12">
        <f t="shared" si="5"/>
        <v>147</v>
      </c>
      <c r="P30" s="12">
        <f t="shared" si="5"/>
        <v>88</v>
      </c>
      <c r="Q30" s="12">
        <f t="shared" si="5"/>
        <v>1</v>
      </c>
      <c r="R30" s="12">
        <f t="shared" si="5"/>
        <v>110</v>
      </c>
      <c r="S30" s="12">
        <f t="shared" si="5"/>
        <v>7007</v>
      </c>
      <c r="T30" s="12">
        <f t="shared" si="5"/>
        <v>7117</v>
      </c>
      <c r="U30" s="12">
        <f>SUBTOTAL(9,U5:U28)</f>
        <v>1267</v>
      </c>
      <c r="V30" s="12">
        <f>SUBTOTAL(9,V5:V28)</f>
        <v>1472</v>
      </c>
    </row>
    <row r="31" spans="19:20" ht="15.75">
      <c r="S31" s="14"/>
      <c r="T31" s="14"/>
    </row>
    <row r="32" spans="7:22" ht="15.75">
      <c r="G32" s="3" t="s">
        <v>18</v>
      </c>
      <c r="H32" s="14">
        <f aca="true" t="shared" si="6" ref="H32:R32">IF($T$30=0," ",(H30/$T$30))</f>
        <v>0.14612898693269635</v>
      </c>
      <c r="I32" s="14">
        <f t="shared" si="6"/>
        <v>0.017142054236335535</v>
      </c>
      <c r="J32" s="14">
        <f t="shared" si="6"/>
        <v>0.014753407334551076</v>
      </c>
      <c r="K32" s="14">
        <f t="shared" si="6"/>
        <v>0.5871856119151327</v>
      </c>
      <c r="L32" s="14">
        <f t="shared" si="6"/>
        <v>0.05507938738232401</v>
      </c>
      <c r="M32" s="14">
        <f t="shared" si="6"/>
        <v>0.12069692286075594</v>
      </c>
      <c r="N32" s="14">
        <f t="shared" si="6"/>
        <v>0.010397639454826472</v>
      </c>
      <c r="O32" s="14">
        <f t="shared" si="6"/>
        <v>0.020654770268371505</v>
      </c>
      <c r="P32" s="14">
        <f t="shared" si="6"/>
        <v>0.012364760432766615</v>
      </c>
      <c r="Q32" s="14">
        <f t="shared" si="6"/>
        <v>0.0001405086412814388</v>
      </c>
      <c r="R32" s="14">
        <f t="shared" si="6"/>
        <v>0.015455950540958269</v>
      </c>
      <c r="S32" s="14"/>
      <c r="T32" s="14"/>
      <c r="U32" s="14">
        <f>IF($T$30=0," ",(U30/$T$30))</f>
        <v>0.17802444850358298</v>
      </c>
      <c r="V32" s="14">
        <f>IF($T$30=0," ",(V30/$T$30))</f>
        <v>0.2068287199662779</v>
      </c>
    </row>
    <row r="33" spans="7:22" ht="15.75">
      <c r="G33" s="3" t="s">
        <v>19</v>
      </c>
      <c r="H33" s="15">
        <f aca="true" t="shared" si="7" ref="H33:P33">IF(H32=" "," ",MAX(rango1)-H32)</f>
        <v>0.44105662498243636</v>
      </c>
      <c r="I33" s="15">
        <f>IF(I32=" "," ",MAX(rango1)-I32)</f>
        <v>0.5700435576787972</v>
      </c>
      <c r="J33" s="15">
        <f>IF(J32=" "," ",MAX(rango1)-J32)</f>
        <v>0.5724322045805816</v>
      </c>
      <c r="K33" s="15">
        <f t="shared" si="7"/>
        <v>0</v>
      </c>
      <c r="L33" s="15">
        <f t="shared" si="7"/>
        <v>0.5321062245328088</v>
      </c>
      <c r="M33" s="15">
        <f t="shared" si="7"/>
        <v>0.4664886890543768</v>
      </c>
      <c r="N33" s="15">
        <f t="shared" si="7"/>
        <v>0.5767879724603062</v>
      </c>
      <c r="O33" s="15">
        <f>IF(O32=" "," ",MAX(rango1)-O32)</f>
        <v>0.5665308416467613</v>
      </c>
      <c r="P33" s="15">
        <f t="shared" si="7"/>
        <v>0.5748208514823662</v>
      </c>
      <c r="Q33" s="15">
        <f>IF(Q32=" "," ",MAX(rango1)-Q32)</f>
        <v>0.5870451032738513</v>
      </c>
      <c r="R33" s="15">
        <f>IF(R32=" "," ",MAX(rango1)-R32)</f>
        <v>0.5717296613741745</v>
      </c>
      <c r="S33" s="14"/>
      <c r="T33" s="14"/>
      <c r="U33" s="15">
        <f>IF(U32=" "," ",MAX(rango1)-U32)</f>
        <v>0.40916116341154973</v>
      </c>
      <c r="V33" s="15">
        <f>IF(V32=" "," ",MAX(rango1)-V32)</f>
        <v>0.3803568919488548</v>
      </c>
    </row>
    <row r="36" spans="1:7" ht="40.5" customHeight="1">
      <c r="A36" s="36" t="s">
        <v>55</v>
      </c>
      <c r="B36" s="36"/>
      <c r="C36" s="36"/>
      <c r="D36" s="36"/>
      <c r="E36" s="36"/>
      <c r="F36" s="36"/>
      <c r="G36" s="36"/>
    </row>
    <row r="37" spans="1:7" ht="26.25" customHeight="1">
      <c r="A37" s="36"/>
      <c r="B37" s="36"/>
      <c r="C37" s="36"/>
      <c r="D37" s="36"/>
      <c r="E37" s="36"/>
      <c r="F37" s="36"/>
      <c r="G37" s="36"/>
    </row>
    <row r="38" ht="26.25" customHeight="1"/>
    <row r="39" ht="26.25" customHeight="1"/>
    <row r="40" ht="26.25" customHeight="1"/>
    <row r="41" spans="21:22" ht="26.25" customHeight="1">
      <c r="U41" s="11"/>
      <c r="V41" s="11"/>
    </row>
    <row r="42" ht="26.25" customHeight="1"/>
    <row r="43" ht="26.25" customHeight="1"/>
  </sheetData>
  <sheetProtection/>
  <mergeCells count="2">
    <mergeCell ref="U1:V1"/>
    <mergeCell ref="A36:G37"/>
  </mergeCells>
  <dataValidations count="1">
    <dataValidation type="whole" operator="greaterThanOrEqual" allowBlank="1" showInputMessage="1" showErrorMessage="1" sqref="H5:R28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120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2015-11-17T14:33:27Z</cp:lastPrinted>
  <dcterms:created xsi:type="dcterms:W3CDTF">2009-06-28T01:23:28Z</dcterms:created>
  <dcterms:modified xsi:type="dcterms:W3CDTF">2015-11-17T14:33:50Z</dcterms:modified>
  <cp:category/>
  <cp:version/>
  <cp:contentType/>
  <cp:contentStatus/>
</cp:coreProperties>
</file>