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5375" windowHeight="3840" activeTab="0"/>
  </bookViews>
  <sheets>
    <sheet name="HUEHUETLÁN" sheetId="1" r:id="rId1"/>
  </sheets>
  <definedNames>
    <definedName name="_xlnm.Print_Area" localSheetId="0">'HUEHUETLÁN'!$A$1:$V$35</definedName>
    <definedName name="PAN">'HUEHUETLÁN'!$H:$H</definedName>
    <definedName name="PRI">'HUEHUETLÁN'!$L:$L</definedName>
    <definedName name="rango1">'HUEHUETLÁN'!$H$30:$Q$30,'HUEHUETLÁN'!$R$30,'HUEHUETLÁN'!$S$30,'HUEHUETLÁN'!$V$30:$V$30</definedName>
    <definedName name="_xlnm.Print_Titles" localSheetId="0">'HUEHUETLÁN'!$1:$3</definedName>
  </definedNames>
  <calcPr fullCalcOnLoad="1"/>
</workbook>
</file>

<file path=xl/sharedStrings.xml><?xml version="1.0" encoding="utf-8"?>
<sst xmlns="http://schemas.openxmlformats.org/spreadsheetml/2006/main" count="84" uniqueCount="41">
  <si>
    <t>Dto Local</t>
  </si>
  <si>
    <t>Municipio</t>
  </si>
  <si>
    <t>Tipo</t>
  </si>
  <si>
    <t>Lista Nominal</t>
  </si>
  <si>
    <t>PAN</t>
  </si>
  <si>
    <t>PRI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</si>
  <si>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</si>
  <si>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</si>
  <si>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</si>
  <si>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</si>
  <si>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</si>
  <si>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</si>
  <si>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</si>
  <si>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</si>
  <si>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</si>
  <si>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</si>
  <si>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HUEHUETLAN</t>
  </si>
  <si>
    <t>% de Votacion</t>
  </si>
  <si>
    <t>Dif. con 1°</t>
  </si>
  <si>
    <t xml:space="preserve">PARTIDOS POLÍTICOS </t>
  </si>
  <si>
    <t>PNA</t>
  </si>
  <si>
    <t>PMC</t>
  </si>
  <si>
    <t>MORENA</t>
  </si>
  <si>
    <t>PH</t>
  </si>
  <si>
    <t>No Mpio</t>
  </si>
  <si>
    <t xml:space="preserve"> Seccion</t>
  </si>
  <si>
    <t>EX1</t>
  </si>
  <si>
    <t>ES1</t>
  </si>
  <si>
    <t>ES2</t>
  </si>
  <si>
    <t>ALIANZA</t>
  </si>
  <si>
    <t>PAN-PT-PMC</t>
  </si>
  <si>
    <t>MIGUEL ANGEL REYES MACILLA "CHALE"</t>
  </si>
  <si>
    <t>AYUNTAMIENTOS resultados por casilla 7-JUN-2015 (CEEPAC)</t>
  </si>
  <si>
    <t>BEATRIZ SALDIVAR REYNOSO</t>
  </si>
  <si>
    <t>CAROLINA RAMIREZ VILLEGAS</t>
  </si>
  <si>
    <t>J. SABAS HERNANDEZ MARTINEZ</t>
  </si>
  <si>
    <t>JULIO CESAR LOPEZ PEREZ</t>
  </si>
  <si>
    <t>AGUSTINA EVA LEON LEYVA</t>
  </si>
  <si>
    <t>GREGORIA HERNANDEZ HERNANDEZ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</si>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</sst>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52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391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251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657225</xdr:colOff>
      <xdr:row>2</xdr:row>
      <xdr:rowOff>561975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28575</xdr:rowOff>
    </xdr:from>
    <xdr:to>
      <xdr:col>13</xdr:col>
      <xdr:colOff>647700</xdr:colOff>
      <xdr:row>2</xdr:row>
      <xdr:rowOff>561975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773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00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657225</xdr:colOff>
      <xdr:row>2</xdr:row>
      <xdr:rowOff>561975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823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9" name="10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777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showOutlineSymbols="0" zoomScale="90" zoomScaleNormal="90" zoomScaleSheetLayoutView="5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B26" sqref="AB26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4.421875" style="3" bestFit="1" customWidth="1"/>
    <col min="5" max="5" width="7.421875" style="3" customWidth="1"/>
    <col min="6" max="6" width="11.00390625" style="3" bestFit="1" customWidth="1"/>
    <col min="7" max="7" width="12.57421875" style="3" customWidth="1"/>
    <col min="8" max="8" width="14.00390625" style="3" customWidth="1"/>
    <col min="9" max="9" width="11.421875" style="3" customWidth="1"/>
    <col min="10" max="11" width="12.8515625" style="3" customWidth="1"/>
    <col min="12" max="12" width="14.00390625" style="3" customWidth="1"/>
    <col min="13" max="14" width="12.57421875" style="3" customWidth="1"/>
    <col min="15" max="15" width="12.8515625" style="3" customWidth="1"/>
    <col min="16" max="16" width="13.421875" style="3" customWidth="1"/>
    <col min="17" max="17" width="13.7109375" style="3" customWidth="1"/>
    <col min="18" max="18" width="14.421875" style="3" bestFit="1" customWidth="1"/>
    <col min="19" max="19" width="13.7109375" style="3" bestFit="1" customWidth="1"/>
    <col min="20" max="21" width="11.421875" style="3" customWidth="1"/>
    <col min="22" max="22" width="12.28125" style="4" customWidth="1"/>
    <col min="23" max="16384" width="11.421875" style="3" customWidth="1"/>
  </cols>
  <sheetData>
    <row r="1" spans="1:22" ht="12.75" customHeight="1">
      <c r="A1" s="1" t="s">
        <v>32</v>
      </c>
      <c r="B1" s="1"/>
      <c r="H1" s="25" t="s">
        <v>19</v>
      </c>
      <c r="I1" s="26"/>
      <c r="J1" s="26"/>
      <c r="K1" s="26"/>
      <c r="L1" s="26"/>
      <c r="M1" s="26"/>
      <c r="N1" s="26"/>
      <c r="O1" s="26"/>
      <c r="P1" s="26"/>
      <c r="Q1" s="26"/>
      <c r="V1" s="31"/>
    </row>
    <row r="2" spans="1:22" ht="28.5" customHeight="1">
      <c r="A2" s="1"/>
      <c r="B2" s="1"/>
      <c r="H2" s="21"/>
      <c r="I2" s="22"/>
      <c r="J2" s="22"/>
      <c r="K2" s="22" t="s">
        <v>29</v>
      </c>
      <c r="L2" s="22"/>
      <c r="M2" s="22"/>
      <c r="N2" s="22"/>
      <c r="O2" s="22"/>
      <c r="P2" s="22"/>
      <c r="Q2" s="22"/>
      <c r="V2" s="29" t="s">
        <v>16</v>
      </c>
    </row>
    <row r="3" spans="1:22" s="13" customFormat="1" ht="45" customHeight="1">
      <c r="A3" s="19" t="s">
        <v>0</v>
      </c>
      <c r="B3" s="19" t="s">
        <v>39</v>
      </c>
      <c r="C3" s="19" t="s">
        <v>24</v>
      </c>
      <c r="D3" s="19" t="s">
        <v>1</v>
      </c>
      <c r="E3" s="19" t="s">
        <v>25</v>
      </c>
      <c r="F3" s="19" t="s">
        <v>2</v>
      </c>
      <c r="G3" s="19" t="s">
        <v>3</v>
      </c>
      <c r="H3" s="19" t="s">
        <v>4</v>
      </c>
      <c r="I3" s="19" t="s">
        <v>6</v>
      </c>
      <c r="J3" s="19" t="s">
        <v>21</v>
      </c>
      <c r="K3" s="20" t="s">
        <v>30</v>
      </c>
      <c r="L3" s="19" t="s">
        <v>5</v>
      </c>
      <c r="M3" s="19" t="s">
        <v>7</v>
      </c>
      <c r="N3" s="19" t="s">
        <v>8</v>
      </c>
      <c r="O3" s="19" t="s">
        <v>20</v>
      </c>
      <c r="P3" s="19" t="s">
        <v>22</v>
      </c>
      <c r="Q3" s="19" t="s">
        <v>23</v>
      </c>
      <c r="R3" s="19" t="s">
        <v>9</v>
      </c>
      <c r="S3" s="19" t="s">
        <v>11</v>
      </c>
      <c r="T3" s="19" t="s">
        <v>10</v>
      </c>
      <c r="U3" s="19" t="s">
        <v>12</v>
      </c>
      <c r="V3" s="20" t="s">
        <v>30</v>
      </c>
    </row>
    <row r="4" spans="1:22" s="35" customFormat="1" ht="45" customHeight="1">
      <c r="A4" s="32"/>
      <c r="B4" s="32"/>
      <c r="C4" s="32"/>
      <c r="D4" s="32"/>
      <c r="E4" s="32"/>
      <c r="F4" s="32"/>
      <c r="G4" s="32"/>
      <c r="H4" s="32" t="s">
        <v>31</v>
      </c>
      <c r="I4" s="33" t="s">
        <v>31</v>
      </c>
      <c r="J4" s="32" t="s">
        <v>31</v>
      </c>
      <c r="K4" s="34" t="s">
        <v>31</v>
      </c>
      <c r="L4" s="32" t="s">
        <v>33</v>
      </c>
      <c r="M4" s="32" t="s">
        <v>34</v>
      </c>
      <c r="N4" s="33" t="s">
        <v>35</v>
      </c>
      <c r="O4" s="32" t="s">
        <v>36</v>
      </c>
      <c r="P4" s="32" t="s">
        <v>37</v>
      </c>
      <c r="Q4" s="32" t="s">
        <v>38</v>
      </c>
      <c r="R4" s="32"/>
      <c r="S4" s="32"/>
      <c r="T4" s="32"/>
      <c r="U4" s="32"/>
      <c r="V4" s="34" t="s">
        <v>31</v>
      </c>
    </row>
    <row r="5" spans="1:22" ht="12.75">
      <c r="A5" s="16">
        <v>14</v>
      </c>
      <c r="B5" s="16">
        <v>1</v>
      </c>
      <c r="C5" s="16">
        <v>18</v>
      </c>
      <c r="D5" s="17" t="s">
        <v>16</v>
      </c>
      <c r="E5" s="23">
        <v>468</v>
      </c>
      <c r="F5" s="16" t="s">
        <v>13</v>
      </c>
      <c r="G5" s="16">
        <v>450</v>
      </c>
      <c r="H5" s="24">
        <v>97</v>
      </c>
      <c r="I5" s="24">
        <v>2</v>
      </c>
      <c r="J5" s="24">
        <v>1</v>
      </c>
      <c r="K5" s="27">
        <v>18</v>
      </c>
      <c r="L5" s="24">
        <v>53</v>
      </c>
      <c r="M5" s="24">
        <v>150</v>
      </c>
      <c r="N5" s="24">
        <v>1</v>
      </c>
      <c r="O5" s="24">
        <v>1</v>
      </c>
      <c r="P5" s="24">
        <v>2</v>
      </c>
      <c r="Q5" s="24">
        <v>5</v>
      </c>
      <c r="R5" s="24">
        <v>0</v>
      </c>
      <c r="S5" s="24">
        <v>20</v>
      </c>
      <c r="T5" s="2">
        <f aca="true" t="shared" si="0" ref="T5:T26">SUM($H5:$R5)</f>
        <v>330</v>
      </c>
      <c r="U5" s="2">
        <f aca="true" t="shared" si="1" ref="U5:U26">SUM(S5:T5)</f>
        <v>350</v>
      </c>
      <c r="V5" s="30">
        <f aca="true" t="shared" si="2" ref="V5:V26">H5+I5+J5+K5</f>
        <v>118</v>
      </c>
    </row>
    <row r="6" spans="1:22" ht="12.75">
      <c r="A6" s="16">
        <v>14</v>
      </c>
      <c r="B6" s="16">
        <v>1</v>
      </c>
      <c r="C6" s="16">
        <v>18</v>
      </c>
      <c r="D6" s="17" t="s">
        <v>16</v>
      </c>
      <c r="E6" s="23">
        <v>469</v>
      </c>
      <c r="F6" s="16" t="s">
        <v>13</v>
      </c>
      <c r="G6" s="18">
        <v>557</v>
      </c>
      <c r="H6" s="24">
        <v>75</v>
      </c>
      <c r="I6" s="24">
        <v>2</v>
      </c>
      <c r="J6" s="24">
        <v>0</v>
      </c>
      <c r="K6" s="24">
        <v>11</v>
      </c>
      <c r="L6" s="24">
        <v>106</v>
      </c>
      <c r="M6" s="24">
        <v>76</v>
      </c>
      <c r="N6" s="24">
        <v>0</v>
      </c>
      <c r="O6" s="24">
        <v>3</v>
      </c>
      <c r="P6" s="24">
        <v>7</v>
      </c>
      <c r="Q6" s="24">
        <v>34</v>
      </c>
      <c r="R6" s="24">
        <v>0</v>
      </c>
      <c r="S6" s="24">
        <v>34</v>
      </c>
      <c r="T6" s="2">
        <f t="shared" si="0"/>
        <v>314</v>
      </c>
      <c r="U6" s="2">
        <f t="shared" si="1"/>
        <v>348</v>
      </c>
      <c r="V6" s="28">
        <f t="shared" si="2"/>
        <v>88</v>
      </c>
    </row>
    <row r="7" spans="1:22" ht="12.75">
      <c r="A7" s="16">
        <v>14</v>
      </c>
      <c r="B7" s="16">
        <v>1</v>
      </c>
      <c r="C7" s="16">
        <v>18</v>
      </c>
      <c r="D7" s="17" t="s">
        <v>16</v>
      </c>
      <c r="E7" s="23">
        <v>470</v>
      </c>
      <c r="F7" s="16" t="s">
        <v>13</v>
      </c>
      <c r="G7" s="18">
        <v>411</v>
      </c>
      <c r="H7" s="24">
        <v>99</v>
      </c>
      <c r="I7" s="24">
        <v>0</v>
      </c>
      <c r="J7" s="24">
        <v>0</v>
      </c>
      <c r="K7" s="24">
        <v>0</v>
      </c>
      <c r="L7" s="24">
        <v>74</v>
      </c>
      <c r="M7" s="24">
        <v>70</v>
      </c>
      <c r="N7" s="24">
        <v>1</v>
      </c>
      <c r="O7" s="24">
        <v>0</v>
      </c>
      <c r="P7" s="24">
        <v>5</v>
      </c>
      <c r="Q7" s="24">
        <v>6</v>
      </c>
      <c r="R7" s="24">
        <v>0</v>
      </c>
      <c r="S7" s="24">
        <v>27</v>
      </c>
      <c r="T7" s="2">
        <f t="shared" si="0"/>
        <v>255</v>
      </c>
      <c r="U7" s="2">
        <f t="shared" si="1"/>
        <v>282</v>
      </c>
      <c r="V7" s="28">
        <f t="shared" si="2"/>
        <v>99</v>
      </c>
    </row>
    <row r="8" spans="1:22" ht="12.75">
      <c r="A8" s="16">
        <v>14</v>
      </c>
      <c r="B8" s="16">
        <v>1</v>
      </c>
      <c r="C8" s="16">
        <v>18</v>
      </c>
      <c r="D8" s="17" t="s">
        <v>16</v>
      </c>
      <c r="E8" s="23">
        <v>470</v>
      </c>
      <c r="F8" s="16" t="s">
        <v>14</v>
      </c>
      <c r="G8" s="18">
        <v>410</v>
      </c>
      <c r="H8" s="24">
        <v>73</v>
      </c>
      <c r="I8" s="24">
        <v>4</v>
      </c>
      <c r="J8" s="24">
        <v>0</v>
      </c>
      <c r="K8" s="24">
        <v>4</v>
      </c>
      <c r="L8" s="24">
        <v>68</v>
      </c>
      <c r="M8" s="24">
        <v>75</v>
      </c>
      <c r="N8" s="24">
        <v>0</v>
      </c>
      <c r="O8" s="24">
        <v>1</v>
      </c>
      <c r="P8" s="24">
        <v>6</v>
      </c>
      <c r="Q8" s="24">
        <v>3</v>
      </c>
      <c r="R8" s="24">
        <v>0</v>
      </c>
      <c r="S8" s="24">
        <v>16</v>
      </c>
      <c r="T8" s="2">
        <f t="shared" si="0"/>
        <v>234</v>
      </c>
      <c r="U8" s="2">
        <f t="shared" si="1"/>
        <v>250</v>
      </c>
      <c r="V8" s="28">
        <f t="shared" si="2"/>
        <v>81</v>
      </c>
    </row>
    <row r="9" spans="1:22" ht="12.75">
      <c r="A9" s="16">
        <v>14</v>
      </c>
      <c r="B9" s="16">
        <v>1</v>
      </c>
      <c r="C9" s="16">
        <v>18</v>
      </c>
      <c r="D9" s="17" t="s">
        <v>16</v>
      </c>
      <c r="E9" s="23">
        <v>471</v>
      </c>
      <c r="F9" s="16" t="s">
        <v>13</v>
      </c>
      <c r="G9" s="18">
        <v>580</v>
      </c>
      <c r="H9" s="24">
        <v>31</v>
      </c>
      <c r="I9" s="24">
        <v>0</v>
      </c>
      <c r="J9" s="24">
        <v>0</v>
      </c>
      <c r="K9" s="24">
        <v>2</v>
      </c>
      <c r="L9" s="24">
        <v>152</v>
      </c>
      <c r="M9" s="24">
        <v>200</v>
      </c>
      <c r="N9" s="24">
        <v>0</v>
      </c>
      <c r="O9" s="24">
        <v>3</v>
      </c>
      <c r="P9" s="24">
        <v>7</v>
      </c>
      <c r="Q9" s="24">
        <v>8</v>
      </c>
      <c r="R9" s="24">
        <v>0</v>
      </c>
      <c r="S9" s="24">
        <v>32</v>
      </c>
      <c r="T9" s="2">
        <f t="shared" si="0"/>
        <v>403</v>
      </c>
      <c r="U9" s="2">
        <f t="shared" si="1"/>
        <v>435</v>
      </c>
      <c r="V9" s="28">
        <f t="shared" si="2"/>
        <v>33</v>
      </c>
    </row>
    <row r="10" spans="1:22" ht="12.75">
      <c r="A10" s="16">
        <v>14</v>
      </c>
      <c r="B10" s="16">
        <v>1</v>
      </c>
      <c r="C10" s="16">
        <v>18</v>
      </c>
      <c r="D10" s="17" t="s">
        <v>16</v>
      </c>
      <c r="E10" s="23">
        <v>472</v>
      </c>
      <c r="F10" s="16" t="s">
        <v>13</v>
      </c>
      <c r="G10" s="18">
        <v>522</v>
      </c>
      <c r="H10" s="24">
        <v>40</v>
      </c>
      <c r="I10" s="24">
        <v>1</v>
      </c>
      <c r="J10" s="24">
        <v>1</v>
      </c>
      <c r="K10" s="24">
        <v>3</v>
      </c>
      <c r="L10" s="24">
        <v>155</v>
      </c>
      <c r="M10" s="24">
        <v>77</v>
      </c>
      <c r="N10" s="24">
        <v>19</v>
      </c>
      <c r="O10" s="24">
        <v>32</v>
      </c>
      <c r="P10" s="24">
        <v>33</v>
      </c>
      <c r="Q10" s="24">
        <v>12</v>
      </c>
      <c r="R10" s="24">
        <v>0</v>
      </c>
      <c r="S10" s="24">
        <v>20</v>
      </c>
      <c r="T10" s="2">
        <f t="shared" si="0"/>
        <v>373</v>
      </c>
      <c r="U10" s="2">
        <f t="shared" si="1"/>
        <v>393</v>
      </c>
      <c r="V10" s="28">
        <f t="shared" si="2"/>
        <v>45</v>
      </c>
    </row>
    <row r="11" spans="1:22" ht="12.75">
      <c r="A11" s="16">
        <v>14</v>
      </c>
      <c r="B11" s="16">
        <v>1</v>
      </c>
      <c r="C11" s="16">
        <v>18</v>
      </c>
      <c r="D11" s="17" t="s">
        <v>16</v>
      </c>
      <c r="E11" s="23">
        <v>472</v>
      </c>
      <c r="F11" s="16" t="s">
        <v>26</v>
      </c>
      <c r="G11" s="18">
        <v>546</v>
      </c>
      <c r="H11" s="24">
        <v>30</v>
      </c>
      <c r="I11" s="24">
        <v>7</v>
      </c>
      <c r="J11" s="24">
        <v>2</v>
      </c>
      <c r="K11" s="24">
        <v>12</v>
      </c>
      <c r="L11" s="24">
        <v>167</v>
      </c>
      <c r="M11" s="24">
        <v>189</v>
      </c>
      <c r="N11" s="24">
        <v>1</v>
      </c>
      <c r="O11" s="24">
        <v>9</v>
      </c>
      <c r="P11" s="24">
        <v>2</v>
      </c>
      <c r="Q11" s="24">
        <v>6</v>
      </c>
      <c r="R11" s="24">
        <v>0</v>
      </c>
      <c r="S11" s="24">
        <v>30</v>
      </c>
      <c r="T11" s="2">
        <f t="shared" si="0"/>
        <v>425</v>
      </c>
      <c r="U11" s="2">
        <f t="shared" si="1"/>
        <v>455</v>
      </c>
      <c r="V11" s="28">
        <f t="shared" si="2"/>
        <v>51</v>
      </c>
    </row>
    <row r="12" spans="1:22" ht="12.75">
      <c r="A12" s="16">
        <v>14</v>
      </c>
      <c r="B12" s="16">
        <v>1</v>
      </c>
      <c r="C12" s="16">
        <v>18</v>
      </c>
      <c r="D12" s="17" t="s">
        <v>16</v>
      </c>
      <c r="E12" s="23">
        <v>473</v>
      </c>
      <c r="F12" s="16" t="s">
        <v>13</v>
      </c>
      <c r="G12" s="18">
        <v>410</v>
      </c>
      <c r="H12" s="24">
        <v>61</v>
      </c>
      <c r="I12" s="24">
        <v>0</v>
      </c>
      <c r="J12" s="24">
        <v>2</v>
      </c>
      <c r="K12" s="24">
        <v>15</v>
      </c>
      <c r="L12" s="24">
        <v>96</v>
      </c>
      <c r="M12" s="24">
        <v>123</v>
      </c>
      <c r="N12" s="24">
        <v>0</v>
      </c>
      <c r="O12" s="24">
        <v>2</v>
      </c>
      <c r="P12" s="24">
        <v>5</v>
      </c>
      <c r="Q12" s="24">
        <v>8</v>
      </c>
      <c r="R12" s="24">
        <v>0</v>
      </c>
      <c r="S12" s="24">
        <v>20</v>
      </c>
      <c r="T12" s="2">
        <f t="shared" si="0"/>
        <v>312</v>
      </c>
      <c r="U12" s="2">
        <f t="shared" si="1"/>
        <v>332</v>
      </c>
      <c r="V12" s="28">
        <f t="shared" si="2"/>
        <v>78</v>
      </c>
    </row>
    <row r="13" spans="1:22" ht="12.75">
      <c r="A13" s="16">
        <v>14</v>
      </c>
      <c r="B13" s="16">
        <v>1</v>
      </c>
      <c r="C13" s="16">
        <v>18</v>
      </c>
      <c r="D13" s="17" t="s">
        <v>16</v>
      </c>
      <c r="E13" s="23">
        <v>473</v>
      </c>
      <c r="F13" s="16" t="s">
        <v>14</v>
      </c>
      <c r="G13" s="18">
        <v>409</v>
      </c>
      <c r="H13" s="24">
        <v>46</v>
      </c>
      <c r="I13" s="24">
        <v>2</v>
      </c>
      <c r="J13" s="24">
        <v>2</v>
      </c>
      <c r="K13" s="24">
        <v>12</v>
      </c>
      <c r="L13" s="24">
        <v>100</v>
      </c>
      <c r="M13" s="24">
        <v>111</v>
      </c>
      <c r="N13" s="24">
        <v>0</v>
      </c>
      <c r="O13" s="24">
        <v>4</v>
      </c>
      <c r="P13" s="24">
        <v>5</v>
      </c>
      <c r="Q13" s="24">
        <v>4</v>
      </c>
      <c r="R13" s="24">
        <v>0</v>
      </c>
      <c r="S13" s="24">
        <v>13</v>
      </c>
      <c r="T13" s="2">
        <f t="shared" si="0"/>
        <v>286</v>
      </c>
      <c r="U13" s="2">
        <f t="shared" si="1"/>
        <v>299</v>
      </c>
      <c r="V13" s="28">
        <f t="shared" si="2"/>
        <v>62</v>
      </c>
    </row>
    <row r="14" spans="1:22" ht="12.75">
      <c r="A14" s="16">
        <v>14</v>
      </c>
      <c r="B14" s="16">
        <v>1</v>
      </c>
      <c r="C14" s="16">
        <v>18</v>
      </c>
      <c r="D14" s="17" t="s">
        <v>16</v>
      </c>
      <c r="E14" s="23">
        <v>474</v>
      </c>
      <c r="F14" s="16" t="s">
        <v>13</v>
      </c>
      <c r="G14" s="18">
        <v>558</v>
      </c>
      <c r="H14" s="24">
        <v>40</v>
      </c>
      <c r="I14" s="24">
        <v>1</v>
      </c>
      <c r="J14" s="24">
        <v>1</v>
      </c>
      <c r="K14" s="24">
        <v>6</v>
      </c>
      <c r="L14" s="24">
        <v>131</v>
      </c>
      <c r="M14" s="24">
        <v>156</v>
      </c>
      <c r="N14" s="24">
        <v>20</v>
      </c>
      <c r="O14" s="24">
        <v>12</v>
      </c>
      <c r="P14" s="24">
        <v>16</v>
      </c>
      <c r="Q14" s="24">
        <v>6</v>
      </c>
      <c r="R14" s="24">
        <v>0</v>
      </c>
      <c r="S14" s="24">
        <v>22</v>
      </c>
      <c r="T14" s="2">
        <f t="shared" si="0"/>
        <v>389</v>
      </c>
      <c r="U14" s="2">
        <f t="shared" si="1"/>
        <v>411</v>
      </c>
      <c r="V14" s="28">
        <f t="shared" si="2"/>
        <v>48</v>
      </c>
    </row>
    <row r="15" spans="1:22" ht="12.75">
      <c r="A15" s="16">
        <v>14</v>
      </c>
      <c r="B15" s="16">
        <v>1</v>
      </c>
      <c r="C15" s="16">
        <v>18</v>
      </c>
      <c r="D15" s="17" t="s">
        <v>16</v>
      </c>
      <c r="E15" s="23">
        <v>474</v>
      </c>
      <c r="F15" s="16" t="s">
        <v>14</v>
      </c>
      <c r="G15" s="18">
        <v>558</v>
      </c>
      <c r="H15" s="24">
        <v>26</v>
      </c>
      <c r="I15" s="24">
        <v>1</v>
      </c>
      <c r="J15" s="24">
        <v>1</v>
      </c>
      <c r="K15" s="24">
        <v>10</v>
      </c>
      <c r="L15" s="24">
        <v>130</v>
      </c>
      <c r="M15" s="24">
        <v>143</v>
      </c>
      <c r="N15" s="24">
        <v>7</v>
      </c>
      <c r="O15" s="24">
        <v>8</v>
      </c>
      <c r="P15" s="24">
        <v>25</v>
      </c>
      <c r="Q15" s="24">
        <v>8</v>
      </c>
      <c r="R15" s="24">
        <v>0</v>
      </c>
      <c r="S15" s="24">
        <v>18</v>
      </c>
      <c r="T15" s="2">
        <f t="shared" si="0"/>
        <v>359</v>
      </c>
      <c r="U15" s="2">
        <f t="shared" si="1"/>
        <v>377</v>
      </c>
      <c r="V15" s="28">
        <f t="shared" si="2"/>
        <v>38</v>
      </c>
    </row>
    <row r="16" spans="1:22" ht="12.75">
      <c r="A16" s="16">
        <v>14</v>
      </c>
      <c r="B16" s="16">
        <v>1</v>
      </c>
      <c r="C16" s="16">
        <v>18</v>
      </c>
      <c r="D16" s="17" t="s">
        <v>16</v>
      </c>
      <c r="E16" s="23">
        <v>474</v>
      </c>
      <c r="F16" s="16" t="s">
        <v>26</v>
      </c>
      <c r="G16" s="18">
        <v>382</v>
      </c>
      <c r="H16" s="24">
        <v>67</v>
      </c>
      <c r="I16" s="24">
        <v>1</v>
      </c>
      <c r="J16" s="24">
        <v>3</v>
      </c>
      <c r="K16" s="24">
        <v>6</v>
      </c>
      <c r="L16" s="24">
        <v>71</v>
      </c>
      <c r="M16" s="24">
        <v>125</v>
      </c>
      <c r="N16" s="24">
        <v>2</v>
      </c>
      <c r="O16" s="24">
        <v>7</v>
      </c>
      <c r="P16" s="24">
        <v>2</v>
      </c>
      <c r="Q16" s="24">
        <v>6</v>
      </c>
      <c r="R16" s="24">
        <v>0</v>
      </c>
      <c r="S16" s="24">
        <v>21</v>
      </c>
      <c r="T16" s="2">
        <f t="shared" si="0"/>
        <v>290</v>
      </c>
      <c r="U16" s="2">
        <f t="shared" si="1"/>
        <v>311</v>
      </c>
      <c r="V16" s="28">
        <f t="shared" si="2"/>
        <v>77</v>
      </c>
    </row>
    <row r="17" spans="1:22" ht="12.75">
      <c r="A17" s="16">
        <v>14</v>
      </c>
      <c r="B17" s="16">
        <v>1</v>
      </c>
      <c r="C17" s="16">
        <v>18</v>
      </c>
      <c r="D17" s="17" t="s">
        <v>16</v>
      </c>
      <c r="E17" s="23">
        <v>475</v>
      </c>
      <c r="F17" s="16" t="s">
        <v>13</v>
      </c>
      <c r="G17" s="18">
        <v>540</v>
      </c>
      <c r="H17" s="24">
        <v>45</v>
      </c>
      <c r="I17" s="24">
        <v>3</v>
      </c>
      <c r="J17" s="24">
        <v>2</v>
      </c>
      <c r="K17" s="24">
        <v>5</v>
      </c>
      <c r="L17" s="24">
        <v>123</v>
      </c>
      <c r="M17" s="24">
        <v>131</v>
      </c>
      <c r="N17" s="24">
        <v>2</v>
      </c>
      <c r="O17" s="24">
        <v>25</v>
      </c>
      <c r="P17" s="24">
        <v>10</v>
      </c>
      <c r="Q17" s="24">
        <v>18</v>
      </c>
      <c r="R17" s="24">
        <v>0</v>
      </c>
      <c r="S17" s="24">
        <v>35</v>
      </c>
      <c r="T17" s="2">
        <f t="shared" si="0"/>
        <v>364</v>
      </c>
      <c r="U17" s="2">
        <f t="shared" si="1"/>
        <v>399</v>
      </c>
      <c r="V17" s="28">
        <f t="shared" si="2"/>
        <v>55</v>
      </c>
    </row>
    <row r="18" spans="1:22" ht="12.75">
      <c r="A18" s="16">
        <v>14</v>
      </c>
      <c r="B18" s="16">
        <v>1</v>
      </c>
      <c r="C18" s="16">
        <v>18</v>
      </c>
      <c r="D18" s="17" t="s">
        <v>16</v>
      </c>
      <c r="E18" s="23">
        <v>475</v>
      </c>
      <c r="F18" s="16" t="s">
        <v>14</v>
      </c>
      <c r="G18" s="18">
        <v>540</v>
      </c>
      <c r="H18" s="24">
        <v>35</v>
      </c>
      <c r="I18" s="24">
        <v>4</v>
      </c>
      <c r="J18" s="24">
        <v>6</v>
      </c>
      <c r="K18" s="24">
        <v>3</v>
      </c>
      <c r="L18" s="24">
        <v>133</v>
      </c>
      <c r="M18" s="24">
        <v>141</v>
      </c>
      <c r="N18" s="24">
        <v>5</v>
      </c>
      <c r="O18" s="24">
        <v>27</v>
      </c>
      <c r="P18" s="24">
        <v>6</v>
      </c>
      <c r="Q18" s="24">
        <v>15</v>
      </c>
      <c r="R18" s="24">
        <v>0</v>
      </c>
      <c r="S18" s="24">
        <v>36</v>
      </c>
      <c r="T18" s="2">
        <f t="shared" si="0"/>
        <v>375</v>
      </c>
      <c r="U18" s="2">
        <f t="shared" si="1"/>
        <v>411</v>
      </c>
      <c r="V18" s="28">
        <f t="shared" si="2"/>
        <v>48</v>
      </c>
    </row>
    <row r="19" spans="1:22" ht="12.75">
      <c r="A19" s="16">
        <v>14</v>
      </c>
      <c r="B19" s="16">
        <v>1</v>
      </c>
      <c r="C19" s="16">
        <v>18</v>
      </c>
      <c r="D19" s="17" t="s">
        <v>16</v>
      </c>
      <c r="E19" s="23">
        <v>475</v>
      </c>
      <c r="F19" s="16" t="s">
        <v>15</v>
      </c>
      <c r="G19" s="18">
        <v>539</v>
      </c>
      <c r="H19" s="24">
        <v>27</v>
      </c>
      <c r="I19" s="24">
        <v>0</v>
      </c>
      <c r="J19" s="24">
        <v>1</v>
      </c>
      <c r="K19" s="24">
        <v>6</v>
      </c>
      <c r="L19" s="24">
        <v>119</v>
      </c>
      <c r="M19" s="24">
        <v>150</v>
      </c>
      <c r="N19" s="24">
        <v>7</v>
      </c>
      <c r="O19" s="24">
        <v>29</v>
      </c>
      <c r="P19" s="24">
        <v>6</v>
      </c>
      <c r="Q19" s="24">
        <v>21</v>
      </c>
      <c r="R19" s="24">
        <v>0</v>
      </c>
      <c r="S19" s="24">
        <v>32</v>
      </c>
      <c r="T19" s="2">
        <f t="shared" si="0"/>
        <v>366</v>
      </c>
      <c r="U19" s="2">
        <f t="shared" si="1"/>
        <v>398</v>
      </c>
      <c r="V19" s="28">
        <f t="shared" si="2"/>
        <v>34</v>
      </c>
    </row>
    <row r="20" spans="1:22" ht="12.75">
      <c r="A20" s="16">
        <v>14</v>
      </c>
      <c r="B20" s="16">
        <v>1</v>
      </c>
      <c r="C20" s="16">
        <v>18</v>
      </c>
      <c r="D20" s="17" t="s">
        <v>16</v>
      </c>
      <c r="E20" s="23">
        <v>476</v>
      </c>
      <c r="F20" s="16" t="s">
        <v>13</v>
      </c>
      <c r="G20" s="18">
        <v>558</v>
      </c>
      <c r="H20" s="24">
        <v>21</v>
      </c>
      <c r="I20" s="24">
        <v>1</v>
      </c>
      <c r="J20" s="24">
        <v>1</v>
      </c>
      <c r="K20" s="24">
        <v>3</v>
      </c>
      <c r="L20" s="24">
        <v>139</v>
      </c>
      <c r="M20" s="24">
        <v>137</v>
      </c>
      <c r="N20" s="24">
        <v>9</v>
      </c>
      <c r="O20" s="24">
        <v>18</v>
      </c>
      <c r="P20" s="24">
        <v>18</v>
      </c>
      <c r="Q20" s="24">
        <v>5</v>
      </c>
      <c r="R20" s="24">
        <v>0</v>
      </c>
      <c r="S20" s="24">
        <v>20</v>
      </c>
      <c r="T20" s="2">
        <f t="shared" si="0"/>
        <v>352</v>
      </c>
      <c r="U20" s="2">
        <f t="shared" si="1"/>
        <v>372</v>
      </c>
      <c r="V20" s="28">
        <f t="shared" si="2"/>
        <v>26</v>
      </c>
    </row>
    <row r="21" spans="1:22" ht="12.75">
      <c r="A21" s="16">
        <v>14</v>
      </c>
      <c r="B21" s="16">
        <v>1</v>
      </c>
      <c r="C21" s="16">
        <v>18</v>
      </c>
      <c r="D21" s="17" t="s">
        <v>16</v>
      </c>
      <c r="E21" s="23">
        <v>476</v>
      </c>
      <c r="F21" s="16" t="s">
        <v>14</v>
      </c>
      <c r="G21" s="18">
        <v>558</v>
      </c>
      <c r="H21" s="24">
        <v>23</v>
      </c>
      <c r="I21" s="24">
        <v>0</v>
      </c>
      <c r="J21" s="24">
        <v>1</v>
      </c>
      <c r="K21" s="24">
        <v>2</v>
      </c>
      <c r="L21" s="24">
        <v>125</v>
      </c>
      <c r="M21" s="24">
        <v>141</v>
      </c>
      <c r="N21" s="24">
        <v>14</v>
      </c>
      <c r="O21" s="24">
        <v>21</v>
      </c>
      <c r="P21" s="24">
        <v>14</v>
      </c>
      <c r="Q21" s="24">
        <v>6</v>
      </c>
      <c r="R21" s="24">
        <v>0</v>
      </c>
      <c r="S21" s="24">
        <v>11</v>
      </c>
      <c r="T21" s="2">
        <f t="shared" si="0"/>
        <v>347</v>
      </c>
      <c r="U21" s="2">
        <f t="shared" si="1"/>
        <v>358</v>
      </c>
      <c r="V21" s="28">
        <f t="shared" si="2"/>
        <v>26</v>
      </c>
    </row>
    <row r="22" spans="1:22" ht="12.75">
      <c r="A22" s="16">
        <v>14</v>
      </c>
      <c r="B22" s="16">
        <v>1</v>
      </c>
      <c r="C22" s="16">
        <v>18</v>
      </c>
      <c r="D22" s="17" t="s">
        <v>16</v>
      </c>
      <c r="E22" s="23">
        <v>477</v>
      </c>
      <c r="F22" s="16" t="s">
        <v>13</v>
      </c>
      <c r="G22" s="18">
        <v>566</v>
      </c>
      <c r="H22" s="24">
        <v>29</v>
      </c>
      <c r="I22" s="24">
        <v>2</v>
      </c>
      <c r="J22" s="24">
        <v>8</v>
      </c>
      <c r="K22" s="24">
        <v>0</v>
      </c>
      <c r="L22" s="24">
        <v>103</v>
      </c>
      <c r="M22" s="24">
        <v>126</v>
      </c>
      <c r="N22" s="24">
        <v>17</v>
      </c>
      <c r="O22" s="24">
        <v>40</v>
      </c>
      <c r="P22" s="24">
        <v>13</v>
      </c>
      <c r="Q22" s="24">
        <v>9</v>
      </c>
      <c r="R22" s="24">
        <v>0</v>
      </c>
      <c r="S22" s="24">
        <v>15</v>
      </c>
      <c r="T22" s="2">
        <f t="shared" si="0"/>
        <v>347</v>
      </c>
      <c r="U22" s="2">
        <f t="shared" si="1"/>
        <v>362</v>
      </c>
      <c r="V22" s="28">
        <f t="shared" si="2"/>
        <v>39</v>
      </c>
    </row>
    <row r="23" spans="1:22" ht="12.75">
      <c r="A23" s="16">
        <v>14</v>
      </c>
      <c r="B23" s="16">
        <v>1</v>
      </c>
      <c r="C23" s="16">
        <v>18</v>
      </c>
      <c r="D23" s="17" t="s">
        <v>16</v>
      </c>
      <c r="E23" s="23">
        <v>477</v>
      </c>
      <c r="F23" s="16" t="s">
        <v>14</v>
      </c>
      <c r="G23" s="18">
        <v>566</v>
      </c>
      <c r="H23" s="24">
        <v>33</v>
      </c>
      <c r="I23" s="24">
        <v>3</v>
      </c>
      <c r="J23" s="24">
        <v>4</v>
      </c>
      <c r="K23" s="24">
        <v>2</v>
      </c>
      <c r="L23" s="24">
        <v>115</v>
      </c>
      <c r="M23" s="24">
        <v>102</v>
      </c>
      <c r="N23" s="24">
        <v>45</v>
      </c>
      <c r="O23" s="24">
        <v>28</v>
      </c>
      <c r="P23" s="24">
        <v>27</v>
      </c>
      <c r="Q23" s="24">
        <v>3</v>
      </c>
      <c r="R23" s="24">
        <v>0</v>
      </c>
      <c r="S23" s="24">
        <v>8</v>
      </c>
      <c r="T23" s="2">
        <f t="shared" si="0"/>
        <v>362</v>
      </c>
      <c r="U23" s="2">
        <f t="shared" si="1"/>
        <v>370</v>
      </c>
      <c r="V23" s="28">
        <f t="shared" si="2"/>
        <v>42</v>
      </c>
    </row>
    <row r="24" spans="1:22" ht="12.75">
      <c r="A24" s="16">
        <v>14</v>
      </c>
      <c r="B24" s="16">
        <v>1</v>
      </c>
      <c r="C24" s="16">
        <v>18</v>
      </c>
      <c r="D24" s="17" t="s">
        <v>16</v>
      </c>
      <c r="E24" s="23">
        <v>477</v>
      </c>
      <c r="F24" s="16" t="s">
        <v>15</v>
      </c>
      <c r="G24" s="18">
        <v>566</v>
      </c>
      <c r="H24" s="24">
        <v>32</v>
      </c>
      <c r="I24" s="24">
        <v>0</v>
      </c>
      <c r="J24" s="24">
        <v>1</v>
      </c>
      <c r="K24" s="24">
        <v>5</v>
      </c>
      <c r="L24" s="24">
        <v>106</v>
      </c>
      <c r="M24" s="24">
        <v>151</v>
      </c>
      <c r="N24" s="24">
        <v>23</v>
      </c>
      <c r="O24" s="24">
        <v>30</v>
      </c>
      <c r="P24" s="24">
        <v>16</v>
      </c>
      <c r="Q24" s="24">
        <v>4</v>
      </c>
      <c r="R24" s="24">
        <v>0</v>
      </c>
      <c r="S24" s="24">
        <v>12</v>
      </c>
      <c r="T24" s="2">
        <f t="shared" si="0"/>
        <v>368</v>
      </c>
      <c r="U24" s="2">
        <f t="shared" si="1"/>
        <v>380</v>
      </c>
      <c r="V24" s="28">
        <f t="shared" si="2"/>
        <v>38</v>
      </c>
    </row>
    <row r="25" spans="1:22" ht="12.75">
      <c r="A25" s="16">
        <v>14</v>
      </c>
      <c r="B25" s="16">
        <v>1</v>
      </c>
      <c r="C25" s="16">
        <v>18</v>
      </c>
      <c r="D25" s="17" t="s">
        <v>16</v>
      </c>
      <c r="E25" s="23">
        <v>477</v>
      </c>
      <c r="F25" s="16" t="s">
        <v>27</v>
      </c>
      <c r="G25" s="18">
        <v>750</v>
      </c>
      <c r="H25" s="24">
        <v>2</v>
      </c>
      <c r="I25" s="24">
        <v>1</v>
      </c>
      <c r="J25" s="24">
        <v>0</v>
      </c>
      <c r="K25" s="24">
        <v>1</v>
      </c>
      <c r="L25" s="24">
        <v>8</v>
      </c>
      <c r="M25" s="24">
        <v>3</v>
      </c>
      <c r="N25" s="24">
        <v>0</v>
      </c>
      <c r="O25" s="24">
        <v>1</v>
      </c>
      <c r="P25" s="24">
        <v>0</v>
      </c>
      <c r="Q25" s="24">
        <v>1</v>
      </c>
      <c r="R25" s="24">
        <v>0</v>
      </c>
      <c r="S25" s="24">
        <v>0</v>
      </c>
      <c r="T25" s="2">
        <f t="shared" si="0"/>
        <v>17</v>
      </c>
      <c r="U25" s="2">
        <f t="shared" si="1"/>
        <v>17</v>
      </c>
      <c r="V25" s="28">
        <f t="shared" si="2"/>
        <v>4</v>
      </c>
    </row>
    <row r="26" spans="1:22" ht="12.75">
      <c r="A26" s="16">
        <v>14</v>
      </c>
      <c r="B26" s="16">
        <v>1</v>
      </c>
      <c r="C26" s="16">
        <v>18</v>
      </c>
      <c r="D26" s="17" t="s">
        <v>16</v>
      </c>
      <c r="E26" s="23">
        <v>477</v>
      </c>
      <c r="F26" s="16" t="s">
        <v>28</v>
      </c>
      <c r="G26" s="18">
        <v>750</v>
      </c>
      <c r="H26" s="24">
        <v>3</v>
      </c>
      <c r="I26" s="24">
        <v>0</v>
      </c>
      <c r="J26" s="24">
        <v>0</v>
      </c>
      <c r="K26" s="24">
        <v>2</v>
      </c>
      <c r="L26" s="24">
        <v>7</v>
      </c>
      <c r="M26" s="24">
        <v>2</v>
      </c>
      <c r="N26" s="24">
        <v>2</v>
      </c>
      <c r="O26" s="24">
        <v>1</v>
      </c>
      <c r="P26" s="24">
        <v>2</v>
      </c>
      <c r="Q26" s="24">
        <v>0</v>
      </c>
      <c r="R26" s="24">
        <v>0</v>
      </c>
      <c r="S26" s="24">
        <v>0</v>
      </c>
      <c r="T26" s="2">
        <f t="shared" si="0"/>
        <v>19</v>
      </c>
      <c r="U26" s="2">
        <f t="shared" si="1"/>
        <v>19</v>
      </c>
      <c r="V26" s="28">
        <f t="shared" si="2"/>
        <v>5</v>
      </c>
    </row>
    <row r="27" spans="1:22" ht="12.75">
      <c r="A27" s="5"/>
      <c r="B27" s="5"/>
      <c r="C27" s="5"/>
      <c r="D27" s="6"/>
      <c r="E27" s="5"/>
      <c r="F27" s="5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</row>
    <row r="28" spans="1:22" s="11" customFormat="1" ht="15.75">
      <c r="A28" s="10"/>
      <c r="B28" s="10"/>
      <c r="C28" s="10"/>
      <c r="D28" s="10"/>
      <c r="E28" s="10"/>
      <c r="F28" s="12">
        <f>SUBTOTAL(3,F5:F26)</f>
        <v>22</v>
      </c>
      <c r="G28" s="12">
        <f aca="true" t="shared" si="3" ref="G28:U28">SUBTOTAL(9,G5:G26)</f>
        <v>11726</v>
      </c>
      <c r="H28" s="12">
        <f t="shared" si="3"/>
        <v>935</v>
      </c>
      <c r="I28" s="12">
        <f t="shared" si="3"/>
        <v>35</v>
      </c>
      <c r="J28" s="12">
        <f t="shared" si="3"/>
        <v>37</v>
      </c>
      <c r="K28" s="12">
        <f t="shared" si="3"/>
        <v>128</v>
      </c>
      <c r="L28" s="12">
        <f t="shared" si="3"/>
        <v>2281</v>
      </c>
      <c r="M28" s="12">
        <f t="shared" si="3"/>
        <v>2579</v>
      </c>
      <c r="N28" s="12">
        <f t="shared" si="3"/>
        <v>175</v>
      </c>
      <c r="O28" s="12">
        <f t="shared" si="3"/>
        <v>302</v>
      </c>
      <c r="P28" s="12">
        <f t="shared" si="3"/>
        <v>227</v>
      </c>
      <c r="Q28" s="12">
        <f t="shared" si="3"/>
        <v>188</v>
      </c>
      <c r="R28" s="12">
        <f t="shared" si="3"/>
        <v>0</v>
      </c>
      <c r="S28" s="12">
        <f t="shared" si="3"/>
        <v>442</v>
      </c>
      <c r="T28" s="12">
        <f t="shared" si="3"/>
        <v>6887</v>
      </c>
      <c r="U28" s="12">
        <f t="shared" si="3"/>
        <v>7329</v>
      </c>
      <c r="V28" s="12">
        <f>SUBTOTAL(9,V5:V26)</f>
        <v>1135</v>
      </c>
    </row>
    <row r="29" spans="20:21" ht="15.75">
      <c r="T29" s="14"/>
      <c r="U29" s="14"/>
    </row>
    <row r="30" spans="7:22" ht="15.75">
      <c r="G30" s="3" t="s">
        <v>17</v>
      </c>
      <c r="H30" s="14">
        <f aca="true" t="shared" si="4" ref="H30:S30">IF($U$28=0," ",(H28/$U$28))</f>
        <v>0.12757538545504163</v>
      </c>
      <c r="I30" s="14">
        <f t="shared" si="4"/>
        <v>0.004775549188156638</v>
      </c>
      <c r="J30" s="14">
        <f t="shared" si="4"/>
        <v>0.00504843771319416</v>
      </c>
      <c r="K30" s="14">
        <f t="shared" si="4"/>
        <v>0.01746486560240142</v>
      </c>
      <c r="L30" s="14">
        <f t="shared" si="4"/>
        <v>0.31122936280529406</v>
      </c>
      <c r="M30" s="14">
        <f t="shared" si="4"/>
        <v>0.3518897530358848</v>
      </c>
      <c r="N30" s="14">
        <f t="shared" si="4"/>
        <v>0.02387774594078319</v>
      </c>
      <c r="O30" s="14">
        <f t="shared" si="4"/>
        <v>0.04120616728066585</v>
      </c>
      <c r="P30" s="14">
        <f t="shared" si="4"/>
        <v>0.030972847591758768</v>
      </c>
      <c r="Q30" s="14">
        <f t="shared" si="4"/>
        <v>0.025651521353527083</v>
      </c>
      <c r="R30" s="14">
        <f t="shared" si="4"/>
        <v>0</v>
      </c>
      <c r="S30" s="14">
        <f t="shared" si="4"/>
        <v>0.0603083640332924</v>
      </c>
      <c r="T30" s="14"/>
      <c r="U30" s="14"/>
      <c r="V30" s="14">
        <f>IF($U$28=0," ",(V28/$U$28))</f>
        <v>0.15486423795879384</v>
      </c>
    </row>
    <row r="31" spans="7:22" ht="15.75">
      <c r="G31" s="3" t="s">
        <v>18</v>
      </c>
      <c r="H31" s="15">
        <f aca="true" t="shared" si="5" ref="H31:Q31">IF(H30=" "," ",MAX(rango1)-H30)</f>
        <v>0.2243143675808432</v>
      </c>
      <c r="I31" s="15">
        <f>IF(I30=" "," ",MAX(rango1)-I30)</f>
        <v>0.3471142038477282</v>
      </c>
      <c r="J31" s="15">
        <f>IF(J30=" "," ",MAX(rango1)-J30)</f>
        <v>0.34684131532269064</v>
      </c>
      <c r="K31" s="15">
        <f>IF(K30=" "," ",MAX(rango1)-K30)</f>
        <v>0.3344248874334834</v>
      </c>
      <c r="L31" s="15">
        <f t="shared" si="5"/>
        <v>0.04066039023059076</v>
      </c>
      <c r="M31" s="15">
        <f t="shared" si="5"/>
        <v>0</v>
      </c>
      <c r="N31" s="15">
        <f t="shared" si="5"/>
        <v>0.32801200709510164</v>
      </c>
      <c r="O31" s="15">
        <f t="shared" si="5"/>
        <v>0.310683585755219</v>
      </c>
      <c r="P31" s="15">
        <f t="shared" si="5"/>
        <v>0.32091690544412604</v>
      </c>
      <c r="Q31" s="15">
        <f t="shared" si="5"/>
        <v>0.3262382316823577</v>
      </c>
      <c r="R31" s="15">
        <f>IF(R30=" "," ",MAX(rango1)-R30)</f>
        <v>0.3518897530358848</v>
      </c>
      <c r="S31" s="15">
        <f>IF(S30=" "," ",MAX(rango1)-S30)</f>
        <v>0.29158138900259245</v>
      </c>
      <c r="T31" s="14"/>
      <c r="U31" s="14"/>
      <c r="V31" s="15">
        <f>IF(V30=" "," ",MAX(rango1)-V30)</f>
        <v>0.19702551507709098</v>
      </c>
    </row>
    <row r="34" spans="1:7" ht="40.5" customHeight="1">
      <c r="A34" s="36" t="s">
        <v>40</v>
      </c>
      <c r="B34" s="36"/>
      <c r="C34" s="36"/>
      <c r="D34" s="36"/>
      <c r="E34" s="36"/>
      <c r="F34" s="36"/>
      <c r="G34" s="36"/>
    </row>
    <row r="35" spans="1:7" ht="26.25" customHeight="1">
      <c r="A35" s="36"/>
      <c r="B35" s="36"/>
      <c r="C35" s="36"/>
      <c r="D35" s="36"/>
      <c r="E35" s="36"/>
      <c r="F35" s="36"/>
      <c r="G35" s="36"/>
    </row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>
      <c r="V42" s="11"/>
    </row>
    <row r="43" ht="26.25" customHeight="1"/>
    <row r="44" ht="26.25" customHeight="1"/>
  </sheetData>
  <sheetProtection/>
  <mergeCells count="1">
    <mergeCell ref="A34:G35"/>
  </mergeCells>
  <dataValidations count="1">
    <dataValidation type="whole" operator="greaterThanOrEqual" allowBlank="1" showInputMessage="1" showErrorMessage="1" sqref="H5:S26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2015-11-17T15:13:59Z</cp:lastPrinted>
  <dcterms:created xsi:type="dcterms:W3CDTF">2009-06-28T01:23:28Z</dcterms:created>
  <dcterms:modified xsi:type="dcterms:W3CDTF">2015-11-17T15:14:12Z</dcterms:modified>
  <cp:category/>
  <cp:version/>
  <cp:contentType/>
  <cp:contentStatus/>
</cp:coreProperties>
</file>