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CERRO DE SAN PEDRO" sheetId="1" r:id="rId1"/>
  </sheets>
  <definedNames>
    <definedName name="PAN">'CERRO DE SAN PEDRO'!$H:$H</definedName>
    <definedName name="PRI">'CERRO DE SAN PEDRO'!$K:$K</definedName>
    <definedName name="rango1">'CERRO DE SAN PEDRO'!$H$17:$R$17,'CERRO DE SAN PEDRO'!$S$17,'CERRO DE SAN PEDRO'!$T$17,'CERRO DE SAN PEDRO'!$W$17:$Y$17</definedName>
    <definedName name="_xlnm.Print_Titles" localSheetId="0">'CERRO DE SAN PEDRO'!$1:$3</definedName>
  </definedNames>
  <calcPr fullCalcOnLoad="1"/>
</workbook>
</file>

<file path=xl/sharedStrings.xml><?xml version="1.0" encoding="utf-8"?>
<sst xmlns="http://schemas.openxmlformats.org/spreadsheetml/2006/main" count="77" uniqueCount="45">
  <si>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</si>
  <si>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</si>
  <si>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</si>
  <si>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</si>
  <si>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</si>
  <si>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</si>
  <si>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</si>
  <si>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</si>
  <si>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</si>
  <si>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</si>
  <si>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</si>
  <si>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</si>
  <si>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</si>
  <si>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</si>
  <si>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</si>
  <si>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CERRO DE SAN PEDRO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</si>
  <si>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</si>
  <si>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</si>
  <si>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</si>
  <si>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</si>
  <si>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</si>
  <si>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</si>
  <si>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</si>
  <si>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</si>
  <si>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EX1</t>
  </si>
  <si>
    <t>EX1C01</t>
  </si>
  <si>
    <t>165</t>
  </si>
  <si>
    <t>167</t>
  </si>
  <si>
    <t>169</t>
  </si>
  <si>
    <t>170</t>
  </si>
  <si>
    <t>171</t>
  </si>
  <si>
    <t>172</t>
  </si>
  <si>
    <t>ALIANZA</t>
  </si>
  <si>
    <t>PRI-PNA</t>
  </si>
  <si>
    <t>PAN-PCP</t>
  </si>
  <si>
    <t>ALEJANDRA ELIZABETH SEGURA VILLAGRAN</t>
  </si>
  <si>
    <t>ANGEL DE JESUS NAVA LOREDO</t>
  </si>
  <si>
    <t>PRD-PMC</t>
  </si>
  <si>
    <t>MARIA YOLANDAGUTIERREZ PALAU</t>
  </si>
  <si>
    <t>CERRO SP</t>
  </si>
  <si>
    <t>AYUNTAMIENTOS resultados por casilla 7-JUN-2015 (CEEPAC)</t>
  </si>
  <si>
    <t>JOSE SOCORRO ALVARADO PICAZO</t>
  </si>
  <si>
    <t>ROBERTO RODIGUEZ JURADO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</si>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</sst>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5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203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showOutlineSymbols="0" zoomScale="70" zoomScaleNormal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19" sqref="P1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3.57421875" style="3" bestFit="1" customWidth="1"/>
    <col min="5" max="5" width="7.421875" style="3" customWidth="1"/>
    <col min="6" max="6" width="7.421875" style="3" bestFit="1" customWidth="1"/>
    <col min="7" max="7" width="12.57421875" style="3" customWidth="1"/>
    <col min="8" max="8" width="14.28125" style="3" customWidth="1"/>
    <col min="9" max="9" width="13.57421875" style="3" customWidth="1"/>
    <col min="10" max="11" width="13.28125" style="3" customWidth="1"/>
    <col min="12" max="12" width="12.57421875" style="3" customWidth="1"/>
    <col min="13" max="13" width="13.140625" style="3" customWidth="1"/>
    <col min="14" max="14" width="13.57421875" style="3" customWidth="1"/>
    <col min="15" max="15" width="14.00390625" style="3" customWidth="1"/>
    <col min="16" max="16" width="14.7109375" style="3" customWidth="1"/>
    <col min="17" max="17" width="13.140625" style="3" customWidth="1"/>
    <col min="18" max="18" width="14.0039062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3.140625" style="4" customWidth="1"/>
    <col min="24" max="24" width="14.28125" style="4" customWidth="1"/>
    <col min="25" max="25" width="14.00390625" style="4" customWidth="1"/>
    <col min="26" max="16384" width="11.421875" style="3" customWidth="1"/>
  </cols>
  <sheetData>
    <row r="1" spans="1:25" ht="12.75" customHeight="1">
      <c r="A1" s="1" t="s">
        <v>40</v>
      </c>
      <c r="B1" s="1"/>
      <c r="H1" s="24" t="s">
        <v>18</v>
      </c>
      <c r="I1" s="25"/>
      <c r="J1" s="25"/>
      <c r="K1" s="25"/>
      <c r="L1" s="25"/>
      <c r="M1" s="25"/>
      <c r="N1" s="25"/>
      <c r="O1" s="25"/>
      <c r="P1" s="25"/>
      <c r="Q1" s="25"/>
      <c r="R1" s="25"/>
      <c r="W1" s="39"/>
      <c r="X1" s="39"/>
      <c r="Y1" s="39"/>
    </row>
    <row r="2" spans="1:25" ht="28.5" customHeight="1">
      <c r="A2" s="1"/>
      <c r="B2" s="1"/>
      <c r="H2" s="21"/>
      <c r="I2" s="22"/>
      <c r="J2" s="22" t="s">
        <v>32</v>
      </c>
      <c r="K2" s="22"/>
      <c r="L2" s="22"/>
      <c r="M2" s="22" t="s">
        <v>32</v>
      </c>
      <c r="N2" s="22"/>
      <c r="O2" s="22"/>
      <c r="P2" s="22" t="s">
        <v>32</v>
      </c>
      <c r="Q2" s="22"/>
      <c r="R2" s="22"/>
      <c r="W2" s="28" t="s">
        <v>39</v>
      </c>
      <c r="X2" s="28" t="s">
        <v>39</v>
      </c>
      <c r="Y2" s="28" t="s">
        <v>39</v>
      </c>
    </row>
    <row r="3" spans="1:25" s="13" customFormat="1" ht="45" customHeight="1">
      <c r="A3" s="19" t="s">
        <v>0</v>
      </c>
      <c r="B3" s="19" t="s">
        <v>43</v>
      </c>
      <c r="C3" s="19" t="s">
        <v>22</v>
      </c>
      <c r="D3" s="19" t="s">
        <v>1</v>
      </c>
      <c r="E3" s="19" t="s">
        <v>23</v>
      </c>
      <c r="F3" s="19" t="s">
        <v>2</v>
      </c>
      <c r="G3" s="19" t="s">
        <v>3</v>
      </c>
      <c r="H3" s="19" t="s">
        <v>4</v>
      </c>
      <c r="I3" s="19" t="s">
        <v>8</v>
      </c>
      <c r="J3" s="20" t="s">
        <v>34</v>
      </c>
      <c r="K3" s="19" t="s">
        <v>5</v>
      </c>
      <c r="L3" s="19" t="s">
        <v>19</v>
      </c>
      <c r="M3" s="20" t="s">
        <v>33</v>
      </c>
      <c r="N3" s="19" t="s">
        <v>6</v>
      </c>
      <c r="O3" s="19" t="s">
        <v>20</v>
      </c>
      <c r="P3" s="20" t="s">
        <v>37</v>
      </c>
      <c r="Q3" s="19" t="s">
        <v>7</v>
      </c>
      <c r="R3" s="19" t="s">
        <v>21</v>
      </c>
      <c r="S3" s="19" t="s">
        <v>9</v>
      </c>
      <c r="T3" s="19" t="s">
        <v>11</v>
      </c>
      <c r="U3" s="19" t="s">
        <v>10</v>
      </c>
      <c r="V3" s="19" t="s">
        <v>12</v>
      </c>
      <c r="W3" s="20" t="s">
        <v>34</v>
      </c>
      <c r="X3" s="20" t="s">
        <v>33</v>
      </c>
      <c r="Y3" s="20" t="s">
        <v>37</v>
      </c>
    </row>
    <row r="4" spans="1:25" s="33" customFormat="1" ht="45" customHeight="1">
      <c r="A4" s="30"/>
      <c r="B4" s="30"/>
      <c r="C4" s="30"/>
      <c r="D4" s="30"/>
      <c r="E4" s="30"/>
      <c r="F4" s="30"/>
      <c r="G4" s="30"/>
      <c r="H4" s="30" t="s">
        <v>35</v>
      </c>
      <c r="I4" s="31" t="s">
        <v>35</v>
      </c>
      <c r="J4" s="32" t="s">
        <v>35</v>
      </c>
      <c r="K4" s="30" t="s">
        <v>36</v>
      </c>
      <c r="L4" s="30" t="s">
        <v>36</v>
      </c>
      <c r="M4" s="32" t="s">
        <v>36</v>
      </c>
      <c r="N4" s="31" t="s">
        <v>38</v>
      </c>
      <c r="O4" s="30" t="s">
        <v>38</v>
      </c>
      <c r="P4" s="32" t="s">
        <v>38</v>
      </c>
      <c r="Q4" s="30" t="s">
        <v>41</v>
      </c>
      <c r="R4" s="30" t="s">
        <v>42</v>
      </c>
      <c r="S4" s="30"/>
      <c r="T4" s="30"/>
      <c r="U4" s="30"/>
      <c r="V4" s="30"/>
      <c r="W4" s="32" t="s">
        <v>35</v>
      </c>
      <c r="X4" s="32" t="s">
        <v>36</v>
      </c>
      <c r="Y4" s="32" t="s">
        <v>38</v>
      </c>
    </row>
    <row r="5" spans="1:25" ht="12.75">
      <c r="A5" s="16">
        <v>3</v>
      </c>
      <c r="B5" s="16">
        <v>2</v>
      </c>
      <c r="C5" s="16">
        <v>9</v>
      </c>
      <c r="D5" s="17" t="s">
        <v>15</v>
      </c>
      <c r="E5" s="23" t="s">
        <v>26</v>
      </c>
      <c r="F5" s="16" t="s">
        <v>13</v>
      </c>
      <c r="G5" s="18">
        <v>338</v>
      </c>
      <c r="H5" s="26">
        <v>24</v>
      </c>
      <c r="I5" s="26">
        <v>17</v>
      </c>
      <c r="J5" s="26">
        <v>0</v>
      </c>
      <c r="K5" s="26">
        <v>86</v>
      </c>
      <c r="L5" s="26">
        <v>3</v>
      </c>
      <c r="M5" s="26">
        <v>4</v>
      </c>
      <c r="N5" s="26">
        <v>30</v>
      </c>
      <c r="O5" s="26">
        <v>1</v>
      </c>
      <c r="P5" s="26">
        <v>0</v>
      </c>
      <c r="Q5" s="26">
        <v>91</v>
      </c>
      <c r="R5" s="26">
        <v>2</v>
      </c>
      <c r="S5" s="26">
        <v>1</v>
      </c>
      <c r="T5" s="26">
        <v>7</v>
      </c>
      <c r="U5" s="2">
        <f aca="true" t="shared" si="0" ref="U5:U13">SUM($H5:$S5)</f>
        <v>259</v>
      </c>
      <c r="V5" s="2">
        <f>SUM(T5:U5)</f>
        <v>266</v>
      </c>
      <c r="W5" s="29">
        <f aca="true" t="shared" si="1" ref="W5:W13">H5+I5+J5</f>
        <v>41</v>
      </c>
      <c r="X5" s="29">
        <f aca="true" t="shared" si="2" ref="X5:X13">K5+L5+M5</f>
        <v>93</v>
      </c>
      <c r="Y5" s="29">
        <f aca="true" t="shared" si="3" ref="Y5:Y13">N5+O5+P5</f>
        <v>31</v>
      </c>
    </row>
    <row r="6" spans="1:25" ht="12.75">
      <c r="A6" s="16">
        <v>3</v>
      </c>
      <c r="B6" s="16">
        <v>1</v>
      </c>
      <c r="C6" s="16">
        <v>9</v>
      </c>
      <c r="D6" s="17" t="s">
        <v>15</v>
      </c>
      <c r="E6" s="23" t="s">
        <v>27</v>
      </c>
      <c r="F6" s="16" t="s">
        <v>13</v>
      </c>
      <c r="G6" s="18">
        <v>277</v>
      </c>
      <c r="H6" s="26">
        <v>58</v>
      </c>
      <c r="I6" s="26">
        <v>13</v>
      </c>
      <c r="J6" s="26">
        <v>1</v>
      </c>
      <c r="K6" s="26">
        <v>90</v>
      </c>
      <c r="L6" s="26">
        <v>4</v>
      </c>
      <c r="M6" s="26">
        <v>9</v>
      </c>
      <c r="N6" s="26">
        <v>10</v>
      </c>
      <c r="O6" s="26">
        <v>0</v>
      </c>
      <c r="P6" s="26">
        <v>0</v>
      </c>
      <c r="Q6" s="26">
        <v>23</v>
      </c>
      <c r="R6" s="26">
        <v>0</v>
      </c>
      <c r="S6" s="26">
        <v>0</v>
      </c>
      <c r="T6" s="26">
        <v>9</v>
      </c>
      <c r="U6" s="2">
        <f t="shared" si="0"/>
        <v>208</v>
      </c>
      <c r="V6" s="2">
        <f>SUM(T6:U6)</f>
        <v>217</v>
      </c>
      <c r="W6" s="27">
        <f t="shared" si="1"/>
        <v>72</v>
      </c>
      <c r="X6" s="27">
        <f t="shared" si="2"/>
        <v>103</v>
      </c>
      <c r="Y6" s="27">
        <f t="shared" si="3"/>
        <v>10</v>
      </c>
    </row>
    <row r="7" spans="1:25" ht="12.75">
      <c r="A7" s="16">
        <v>3</v>
      </c>
      <c r="B7" s="16">
        <v>2</v>
      </c>
      <c r="C7" s="16">
        <v>9</v>
      </c>
      <c r="D7" s="17" t="s">
        <v>15</v>
      </c>
      <c r="E7" s="23" t="s">
        <v>28</v>
      </c>
      <c r="F7" s="16" t="s">
        <v>13</v>
      </c>
      <c r="G7" s="18">
        <v>151</v>
      </c>
      <c r="H7" s="26">
        <v>29</v>
      </c>
      <c r="I7" s="26">
        <v>6</v>
      </c>
      <c r="J7" s="26">
        <v>2</v>
      </c>
      <c r="K7" s="26">
        <v>49</v>
      </c>
      <c r="L7" s="26">
        <v>1</v>
      </c>
      <c r="M7" s="26">
        <v>16</v>
      </c>
      <c r="N7" s="26">
        <v>1</v>
      </c>
      <c r="O7" s="26">
        <v>0</v>
      </c>
      <c r="P7" s="26">
        <v>0</v>
      </c>
      <c r="Q7" s="26">
        <v>17</v>
      </c>
      <c r="R7" s="26">
        <v>1</v>
      </c>
      <c r="S7" s="26">
        <v>0</v>
      </c>
      <c r="T7" s="26">
        <v>6</v>
      </c>
      <c r="U7" s="2">
        <f t="shared" si="0"/>
        <v>122</v>
      </c>
      <c r="V7" s="2">
        <f>SUM(T7:U7)</f>
        <v>128</v>
      </c>
      <c r="W7" s="27">
        <f t="shared" si="1"/>
        <v>37</v>
      </c>
      <c r="X7" s="27">
        <f t="shared" si="2"/>
        <v>66</v>
      </c>
      <c r="Y7" s="27">
        <f t="shared" si="3"/>
        <v>1</v>
      </c>
    </row>
    <row r="8" spans="1:25" ht="12.75">
      <c r="A8" s="16">
        <v>3</v>
      </c>
      <c r="B8" s="16">
        <v>2</v>
      </c>
      <c r="C8" s="16">
        <v>9</v>
      </c>
      <c r="D8" s="17" t="s">
        <v>15</v>
      </c>
      <c r="E8" s="23" t="s">
        <v>29</v>
      </c>
      <c r="F8" s="16" t="s">
        <v>13</v>
      </c>
      <c r="G8" s="18">
        <v>138</v>
      </c>
      <c r="H8" s="26">
        <v>23</v>
      </c>
      <c r="I8" s="26">
        <v>2</v>
      </c>
      <c r="J8" s="26">
        <v>0</v>
      </c>
      <c r="K8" s="26">
        <v>62</v>
      </c>
      <c r="L8" s="26">
        <v>5</v>
      </c>
      <c r="M8" s="26">
        <v>5</v>
      </c>
      <c r="N8" s="26">
        <v>4</v>
      </c>
      <c r="O8" s="26">
        <v>0</v>
      </c>
      <c r="P8" s="26">
        <v>0</v>
      </c>
      <c r="Q8" s="26">
        <v>26</v>
      </c>
      <c r="R8" s="26">
        <v>1</v>
      </c>
      <c r="S8" s="26">
        <v>0</v>
      </c>
      <c r="T8" s="26">
        <v>1</v>
      </c>
      <c r="U8" s="2">
        <f t="shared" si="0"/>
        <v>128</v>
      </c>
      <c r="V8" s="2">
        <f aca="true" t="shared" si="4" ref="V8:V13">SUM(T8:U8)</f>
        <v>129</v>
      </c>
      <c r="W8" s="27">
        <f t="shared" si="1"/>
        <v>25</v>
      </c>
      <c r="X8" s="27">
        <f t="shared" si="2"/>
        <v>72</v>
      </c>
      <c r="Y8" s="27">
        <f t="shared" si="3"/>
        <v>4</v>
      </c>
    </row>
    <row r="9" spans="1:25" ht="12.75">
      <c r="A9" s="16">
        <v>3</v>
      </c>
      <c r="B9" s="16">
        <v>2</v>
      </c>
      <c r="C9" s="16">
        <v>9</v>
      </c>
      <c r="D9" s="17" t="s">
        <v>15</v>
      </c>
      <c r="E9" s="23" t="s">
        <v>30</v>
      </c>
      <c r="F9" s="16" t="s">
        <v>13</v>
      </c>
      <c r="G9" s="18">
        <v>542</v>
      </c>
      <c r="H9" s="26">
        <v>192</v>
      </c>
      <c r="I9" s="26">
        <v>12</v>
      </c>
      <c r="J9" s="26">
        <v>4</v>
      </c>
      <c r="K9" s="26">
        <v>176</v>
      </c>
      <c r="L9" s="26">
        <v>3</v>
      </c>
      <c r="M9" s="26">
        <v>13</v>
      </c>
      <c r="N9" s="26">
        <v>10</v>
      </c>
      <c r="O9" s="26">
        <v>0</v>
      </c>
      <c r="P9" s="26">
        <v>0</v>
      </c>
      <c r="Q9" s="26">
        <v>76</v>
      </c>
      <c r="R9" s="26">
        <v>5</v>
      </c>
      <c r="S9" s="26">
        <v>0</v>
      </c>
      <c r="T9" s="26">
        <v>6</v>
      </c>
      <c r="U9" s="2">
        <f t="shared" si="0"/>
        <v>491</v>
      </c>
      <c r="V9" s="2">
        <f t="shared" si="4"/>
        <v>497</v>
      </c>
      <c r="W9" s="27">
        <f t="shared" si="1"/>
        <v>208</v>
      </c>
      <c r="X9" s="27">
        <f t="shared" si="2"/>
        <v>192</v>
      </c>
      <c r="Y9" s="27">
        <f t="shared" si="3"/>
        <v>10</v>
      </c>
    </row>
    <row r="10" spans="1:25" ht="12.75">
      <c r="A10" s="16">
        <v>3</v>
      </c>
      <c r="B10" s="16">
        <v>1</v>
      </c>
      <c r="C10" s="16">
        <v>9</v>
      </c>
      <c r="D10" s="17" t="s">
        <v>15</v>
      </c>
      <c r="E10" s="23" t="s">
        <v>30</v>
      </c>
      <c r="F10" s="16" t="s">
        <v>14</v>
      </c>
      <c r="G10" s="18">
        <v>542</v>
      </c>
      <c r="H10" s="26">
        <v>174</v>
      </c>
      <c r="I10" s="26">
        <v>16</v>
      </c>
      <c r="J10" s="26">
        <v>5</v>
      </c>
      <c r="K10" s="26">
        <v>192</v>
      </c>
      <c r="L10" s="26">
        <v>17</v>
      </c>
      <c r="M10" s="26">
        <v>6</v>
      </c>
      <c r="N10" s="26">
        <v>4</v>
      </c>
      <c r="O10" s="26">
        <v>0</v>
      </c>
      <c r="P10" s="26">
        <v>1</v>
      </c>
      <c r="Q10" s="26">
        <v>42</v>
      </c>
      <c r="R10" s="26">
        <v>2</v>
      </c>
      <c r="S10" s="26">
        <v>0</v>
      </c>
      <c r="T10" s="26">
        <v>4</v>
      </c>
      <c r="U10" s="2">
        <f t="shared" si="0"/>
        <v>459</v>
      </c>
      <c r="V10" s="2">
        <f t="shared" si="4"/>
        <v>463</v>
      </c>
      <c r="W10" s="27">
        <f t="shared" si="1"/>
        <v>195</v>
      </c>
      <c r="X10" s="27">
        <f t="shared" si="2"/>
        <v>215</v>
      </c>
      <c r="Y10" s="27">
        <f t="shared" si="3"/>
        <v>5</v>
      </c>
    </row>
    <row r="11" spans="1:25" ht="12.75">
      <c r="A11" s="16">
        <v>3</v>
      </c>
      <c r="B11" s="16">
        <v>2</v>
      </c>
      <c r="C11" s="16">
        <v>9</v>
      </c>
      <c r="D11" s="17" t="s">
        <v>15</v>
      </c>
      <c r="E11" s="23" t="s">
        <v>30</v>
      </c>
      <c r="F11" s="16" t="s">
        <v>24</v>
      </c>
      <c r="G11" s="18">
        <v>392</v>
      </c>
      <c r="H11" s="26">
        <v>61</v>
      </c>
      <c r="I11" s="26">
        <v>2</v>
      </c>
      <c r="J11" s="26">
        <v>0</v>
      </c>
      <c r="K11" s="26">
        <v>113</v>
      </c>
      <c r="L11" s="26">
        <v>5</v>
      </c>
      <c r="M11" s="26">
        <v>12</v>
      </c>
      <c r="N11" s="26">
        <v>28</v>
      </c>
      <c r="O11" s="26">
        <v>2</v>
      </c>
      <c r="P11" s="26">
        <v>0</v>
      </c>
      <c r="Q11" s="26">
        <v>23</v>
      </c>
      <c r="R11" s="26">
        <v>3</v>
      </c>
      <c r="S11" s="26">
        <v>1</v>
      </c>
      <c r="T11" s="26">
        <v>8</v>
      </c>
      <c r="U11" s="2">
        <f t="shared" si="0"/>
        <v>250</v>
      </c>
      <c r="V11" s="2">
        <f t="shared" si="4"/>
        <v>258</v>
      </c>
      <c r="W11" s="27">
        <f t="shared" si="1"/>
        <v>63</v>
      </c>
      <c r="X11" s="27">
        <f t="shared" si="2"/>
        <v>130</v>
      </c>
      <c r="Y11" s="27">
        <f t="shared" si="3"/>
        <v>30</v>
      </c>
    </row>
    <row r="12" spans="1:25" ht="12.75">
      <c r="A12" s="16">
        <v>3</v>
      </c>
      <c r="B12" s="16">
        <v>2</v>
      </c>
      <c r="C12" s="16">
        <v>9</v>
      </c>
      <c r="D12" s="17" t="s">
        <v>15</v>
      </c>
      <c r="E12" s="23" t="s">
        <v>30</v>
      </c>
      <c r="F12" s="16" t="s">
        <v>25</v>
      </c>
      <c r="G12" s="18">
        <v>392</v>
      </c>
      <c r="H12" s="26">
        <v>53</v>
      </c>
      <c r="I12" s="26">
        <v>2</v>
      </c>
      <c r="J12" s="26">
        <v>3</v>
      </c>
      <c r="K12" s="26">
        <v>116</v>
      </c>
      <c r="L12" s="26">
        <v>11</v>
      </c>
      <c r="M12" s="26">
        <v>13</v>
      </c>
      <c r="N12" s="26">
        <v>28</v>
      </c>
      <c r="O12" s="26">
        <v>3</v>
      </c>
      <c r="P12" s="26">
        <v>2</v>
      </c>
      <c r="Q12" s="26">
        <v>33</v>
      </c>
      <c r="R12" s="26">
        <v>7</v>
      </c>
      <c r="S12" s="26">
        <v>1</v>
      </c>
      <c r="T12" s="26">
        <v>8</v>
      </c>
      <c r="U12" s="2">
        <f t="shared" si="0"/>
        <v>272</v>
      </c>
      <c r="V12" s="2">
        <f t="shared" si="4"/>
        <v>280</v>
      </c>
      <c r="W12" s="27">
        <f t="shared" si="1"/>
        <v>58</v>
      </c>
      <c r="X12" s="27">
        <f t="shared" si="2"/>
        <v>140</v>
      </c>
      <c r="Y12" s="27">
        <f t="shared" si="3"/>
        <v>33</v>
      </c>
    </row>
    <row r="13" spans="1:25" ht="12.75">
      <c r="A13" s="16">
        <v>3</v>
      </c>
      <c r="B13" s="16">
        <v>2</v>
      </c>
      <c r="C13" s="16">
        <v>9</v>
      </c>
      <c r="D13" s="17" t="s">
        <v>15</v>
      </c>
      <c r="E13" s="23" t="s">
        <v>31</v>
      </c>
      <c r="F13" s="16" t="s">
        <v>13</v>
      </c>
      <c r="G13" s="18">
        <v>694</v>
      </c>
      <c r="H13" s="26">
        <v>134</v>
      </c>
      <c r="I13" s="26">
        <v>1</v>
      </c>
      <c r="J13" s="26">
        <v>2</v>
      </c>
      <c r="K13" s="26">
        <v>157</v>
      </c>
      <c r="L13" s="26">
        <v>30</v>
      </c>
      <c r="M13" s="26">
        <v>13</v>
      </c>
      <c r="N13" s="26">
        <v>31</v>
      </c>
      <c r="O13" s="26">
        <v>7</v>
      </c>
      <c r="P13" s="26">
        <v>0</v>
      </c>
      <c r="Q13" s="26">
        <v>50</v>
      </c>
      <c r="R13" s="26">
        <v>23</v>
      </c>
      <c r="S13" s="26">
        <v>4</v>
      </c>
      <c r="T13" s="26">
        <v>20</v>
      </c>
      <c r="U13" s="2">
        <f t="shared" si="0"/>
        <v>452</v>
      </c>
      <c r="V13" s="2">
        <f t="shared" si="4"/>
        <v>472</v>
      </c>
      <c r="W13" s="27">
        <f t="shared" si="1"/>
        <v>137</v>
      </c>
      <c r="X13" s="27">
        <f t="shared" si="2"/>
        <v>200</v>
      </c>
      <c r="Y13" s="27">
        <f t="shared" si="3"/>
        <v>38</v>
      </c>
    </row>
    <row r="14" spans="1:25" ht="12.75">
      <c r="A14" s="5"/>
      <c r="B14" s="5"/>
      <c r="C14" s="5"/>
      <c r="D14" s="6"/>
      <c r="E14" s="5"/>
      <c r="F14" s="5"/>
      <c r="G14" s="7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8"/>
      <c r="V14" s="8"/>
      <c r="W14" s="9"/>
      <c r="X14" s="9"/>
      <c r="Y14" s="9"/>
    </row>
    <row r="15" spans="1:25" s="11" customFormat="1" ht="15.75">
      <c r="A15" s="10"/>
      <c r="B15" s="10"/>
      <c r="C15" s="10"/>
      <c r="D15" s="10"/>
      <c r="E15" s="10"/>
      <c r="F15" s="12">
        <f>SUBTOTAL(3,F5:F13)</f>
        <v>9</v>
      </c>
      <c r="G15" s="12">
        <f aca="true" t="shared" si="5" ref="G15:V15">SUBTOTAL(9,G5:G13)</f>
        <v>3466</v>
      </c>
      <c r="H15" s="35">
        <f t="shared" si="5"/>
        <v>748</v>
      </c>
      <c r="I15" s="35">
        <f t="shared" si="5"/>
        <v>71</v>
      </c>
      <c r="J15" s="35">
        <f t="shared" si="5"/>
        <v>17</v>
      </c>
      <c r="K15" s="35">
        <f t="shared" si="5"/>
        <v>1041</v>
      </c>
      <c r="L15" s="35">
        <f t="shared" si="5"/>
        <v>79</v>
      </c>
      <c r="M15" s="35">
        <f t="shared" si="5"/>
        <v>91</v>
      </c>
      <c r="N15" s="35">
        <f t="shared" si="5"/>
        <v>146</v>
      </c>
      <c r="O15" s="35">
        <f t="shared" si="5"/>
        <v>13</v>
      </c>
      <c r="P15" s="35">
        <f t="shared" si="5"/>
        <v>3</v>
      </c>
      <c r="Q15" s="35">
        <f t="shared" si="5"/>
        <v>381</v>
      </c>
      <c r="R15" s="35">
        <f t="shared" si="5"/>
        <v>44</v>
      </c>
      <c r="S15" s="35">
        <f t="shared" si="5"/>
        <v>7</v>
      </c>
      <c r="T15" s="35">
        <f t="shared" si="5"/>
        <v>69</v>
      </c>
      <c r="U15" s="12">
        <f t="shared" si="5"/>
        <v>2641</v>
      </c>
      <c r="V15" s="12">
        <f t="shared" si="5"/>
        <v>2710</v>
      </c>
      <c r="W15" s="12">
        <f>SUBTOTAL(9,W5:W13)</f>
        <v>836</v>
      </c>
      <c r="X15" s="12">
        <f>SUBTOTAL(9,X5:X13)</f>
        <v>1211</v>
      </c>
      <c r="Y15" s="12">
        <f>SUBTOTAL(9,Y5:Y13)</f>
        <v>162</v>
      </c>
    </row>
    <row r="16" spans="8:22" ht="15.75"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4"/>
      <c r="V16" s="14"/>
    </row>
    <row r="17" spans="7:25" ht="15.75">
      <c r="G17" s="3" t="s">
        <v>16</v>
      </c>
      <c r="H17" s="37">
        <f aca="true" t="shared" si="6" ref="H17:T17">IF($V$15=0," ",(H15/$V$15))</f>
        <v>0.27601476014760146</v>
      </c>
      <c r="I17" s="37">
        <f t="shared" si="6"/>
        <v>0.026199261992619925</v>
      </c>
      <c r="J17" s="37">
        <f t="shared" si="6"/>
        <v>0.006273062730627306</v>
      </c>
      <c r="K17" s="37">
        <f t="shared" si="6"/>
        <v>0.3841328413284133</v>
      </c>
      <c r="L17" s="37">
        <f t="shared" si="6"/>
        <v>0.02915129151291513</v>
      </c>
      <c r="M17" s="37">
        <f t="shared" si="6"/>
        <v>0.03357933579335794</v>
      </c>
      <c r="N17" s="37">
        <f t="shared" si="6"/>
        <v>0.05387453874538745</v>
      </c>
      <c r="O17" s="37">
        <f t="shared" si="6"/>
        <v>0.004797047970479705</v>
      </c>
      <c r="P17" s="37">
        <f t="shared" si="6"/>
        <v>0.001107011070110701</v>
      </c>
      <c r="Q17" s="37">
        <f t="shared" si="6"/>
        <v>0.14059040590405905</v>
      </c>
      <c r="R17" s="37">
        <f t="shared" si="6"/>
        <v>0.016236162361623615</v>
      </c>
      <c r="S17" s="37">
        <f t="shared" si="6"/>
        <v>0.0025830258302583027</v>
      </c>
      <c r="T17" s="37">
        <f t="shared" si="6"/>
        <v>0.025461254612546124</v>
      </c>
      <c r="U17" s="14"/>
      <c r="V17" s="14"/>
      <c r="W17" s="14">
        <f>IF($V$15=0," ",(W15/$V$15))</f>
        <v>0.3084870848708487</v>
      </c>
      <c r="X17" s="14">
        <f>IF($V$15=0," ",(X15/$V$15))</f>
        <v>0.44686346863468634</v>
      </c>
      <c r="Y17" s="14">
        <f>IF($V$15=0," ",(Y15/$V$15))</f>
        <v>0.05977859778597786</v>
      </c>
    </row>
    <row r="18" spans="7:25" ht="15.75">
      <c r="G18" s="3" t="s">
        <v>17</v>
      </c>
      <c r="H18" s="38">
        <f aca="true" t="shared" si="7" ref="H18:R18">IF(H17=" "," ",MAX(rango1)-H17)</f>
        <v>0.1708487084870849</v>
      </c>
      <c r="I18" s="38">
        <f>IF(I17=" "," ",MAX(rango1)-I17)</f>
        <v>0.42066420664206644</v>
      </c>
      <c r="J18" s="38">
        <f>IF(J17=" "," ",MAX(rango1)-J17)</f>
        <v>0.440590405904059</v>
      </c>
      <c r="K18" s="38">
        <f t="shared" si="7"/>
        <v>0.06273062730627305</v>
      </c>
      <c r="L18" s="38">
        <f>IF(L17=" "," ",MAX(rango1)-L17)</f>
        <v>0.4177121771217712</v>
      </c>
      <c r="M18" s="38">
        <f>IF(M17=" "," ",MAX(rango1)-M17)</f>
        <v>0.4132841328413284</v>
      </c>
      <c r="N18" s="38">
        <f t="shared" si="7"/>
        <v>0.3929889298892989</v>
      </c>
      <c r="O18" s="38">
        <f>IF(O17=" "," ",MAX(rango1)-O17)</f>
        <v>0.44206642066420665</v>
      </c>
      <c r="P18" s="38">
        <f>IF(P17=" "," ",MAX(rango1)-P17)</f>
        <v>0.44575645756457566</v>
      </c>
      <c r="Q18" s="38">
        <f t="shared" si="7"/>
        <v>0.30627306273062727</v>
      </c>
      <c r="R18" s="38">
        <f t="shared" si="7"/>
        <v>0.4306273062730627</v>
      </c>
      <c r="S18" s="38">
        <f>IF(S17=" "," ",MAX(rango1)-S17)</f>
        <v>0.444280442804428</v>
      </c>
      <c r="T18" s="38">
        <f>IF(T17=" "," ",MAX(rango1)-T17)</f>
        <v>0.42140221402214023</v>
      </c>
      <c r="U18" s="14"/>
      <c r="V18" s="14"/>
      <c r="W18" s="15">
        <f>IF(W17=" "," ",MAX(rango1)-W17)</f>
        <v>0.13837638376383765</v>
      </c>
      <c r="X18" s="15">
        <f>IF(X17=" "," ",MAX(rango1)-X17)</f>
        <v>0</v>
      </c>
      <c r="Y18" s="15">
        <f>IF(Y17=" "," ",MAX(rango1)-Y17)</f>
        <v>0.38708487084870846</v>
      </c>
    </row>
    <row r="21" spans="1:7" ht="40.5" customHeight="1">
      <c r="A21" s="40" t="s">
        <v>44</v>
      </c>
      <c r="B21" s="40"/>
      <c r="C21" s="40"/>
      <c r="D21" s="40"/>
      <c r="E21" s="40"/>
      <c r="F21" s="40"/>
      <c r="G21" s="40"/>
    </row>
    <row r="22" spans="1:7" ht="26.25" customHeight="1">
      <c r="A22" s="40"/>
      <c r="B22" s="40"/>
      <c r="C22" s="40"/>
      <c r="D22" s="40"/>
      <c r="E22" s="40"/>
      <c r="F22" s="40"/>
      <c r="G22" s="40"/>
    </row>
    <row r="23" ht="26.25" customHeight="1"/>
    <row r="24" ht="26.25" customHeight="1"/>
    <row r="25" ht="26.25" customHeight="1"/>
    <row r="26" ht="26.25" customHeight="1"/>
    <row r="27" spans="23:25" ht="26.25" customHeight="1">
      <c r="W27" s="11"/>
      <c r="X27" s="11"/>
      <c r="Y27" s="11"/>
    </row>
    <row r="28" ht="26.25" customHeight="1"/>
    <row r="29" ht="26.25" customHeight="1"/>
  </sheetData>
  <sheetProtection/>
  <mergeCells count="2">
    <mergeCell ref="W1:Y1"/>
    <mergeCell ref="A21:G22"/>
  </mergeCells>
  <dataValidations count="1">
    <dataValidation type="whole" operator="greaterThanOrEqual" allowBlank="1" showInputMessage="1" showErrorMessage="1" sqref="H5:T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2015-11-17T15:42:51Z</cp:lastPrinted>
  <dcterms:created xsi:type="dcterms:W3CDTF">2009-06-28T01:23:28Z</dcterms:created>
  <dcterms:modified xsi:type="dcterms:W3CDTF">2015-11-17T15:43:04Z</dcterms:modified>
  <cp:category/>
  <cp:version/>
  <cp:contentType/>
  <cp:contentStatus/>
</cp:coreProperties>
</file>