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TAMUIN" sheetId="1" r:id="rId1"/>
  </sheets>
  <definedNames>
    <definedName name="PAN">'TAMUIN'!$H:$H</definedName>
    <definedName name="PRI">'TAMUIN'!$K:$K</definedName>
    <definedName name="rango1">'TAMUIN'!$H$61:$U$61,'TAMUIN'!$V$61,'TAMUIN'!$W$61,'TAMUIN'!$AC$61:$AE$61</definedName>
    <definedName name="_xlnm.Print_Titles" localSheetId="0">'TAMUIN'!$1:$3</definedName>
  </definedNames>
  <calcPr fullCalcOnLoad="1"/>
</workbook>
</file>

<file path=xl/sharedStrings.xml><?xml version="1.0" encoding="utf-8"?>
<sst xmlns="http://schemas.openxmlformats.org/spreadsheetml/2006/main" count="165" uniqueCount="46">
  <si>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</si>
  <si>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</si>
  <si>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</si>
  <si>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</si>
  <si>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</si>
  <si>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</si>
  <si>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</si>
  <si>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</si>
  <si>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</si>
  <si>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</si>
  <si>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</si>
  <si>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</si>
  <si>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</si>
  <si>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</si>
  <si>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Porcentaje de Votacion Emitida</t>
  </si>
  <si>
    <t>B01</t>
  </si>
  <si>
    <t>C01</t>
  </si>
  <si>
    <t>C02</t>
  </si>
  <si>
    <t>C03</t>
  </si>
  <si>
    <t>TAMUIN</t>
  </si>
  <si>
    <t>% de Votacion</t>
  </si>
  <si>
    <t>Dif. con 1°</t>
  </si>
  <si>
    <t xml:space="preserve">PARTIDOS POLÍTICOS </t>
  </si>
  <si>
    <t>PNA</t>
  </si>
  <si>
    <t>PRI-PVEM-PNA</t>
  </si>
  <si>
    <t>PMC</t>
  </si>
  <si>
    <t>MORENA</t>
  </si>
  <si>
    <t>PH</t>
  </si>
  <si>
    <t>PES</t>
  </si>
  <si>
    <t>EXCEDE NO DE BOLETAS</t>
  </si>
  <si>
    <t>Porcentaje de Votos Nulos</t>
  </si>
  <si>
    <t>No Mpio</t>
  </si>
  <si>
    <t xml:space="preserve"> Seccion</t>
  </si>
  <si>
    <t>EX1</t>
  </si>
  <si>
    <t>ALIANZA</t>
  </si>
  <si>
    <t>PAN-PT</t>
  </si>
  <si>
    <t>MARIBEL POZOS BALDERAS</t>
  </si>
  <si>
    <t>PRD-PCP-PMC</t>
  </si>
  <si>
    <t>AYUNTAMIENTOS resultados por casilla 7-JUN-2015 (CEEPAC)</t>
  </si>
  <si>
    <t>NICODEMO ANTONIO HERNANDEZ "NICO"</t>
  </si>
  <si>
    <t>JOSE GUILLERMO CASTILLO LEDEZMA</t>
  </si>
  <si>
    <t>RAFAEL PEREZ VARGAS</t>
  </si>
  <si>
    <t>J. JESUS NICASIO RIVERA GUZMAN "JESUS RIVERA"</t>
  </si>
  <si>
    <t>TERESA PEREZ GRANADO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</si>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</sst>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1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7"/>
      <color indexed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186" fontId="7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3" fontId="29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180" fontId="2" fillId="34" borderId="10" xfId="0" applyNumberFormat="1" applyFont="1" applyFill="1" applyBorder="1" applyAlignment="1">
      <alignment vertical="center"/>
    </xf>
    <xf numFmtId="180" fontId="4" fillId="34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489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28575</xdr:rowOff>
    </xdr:from>
    <xdr:to>
      <xdr:col>15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061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636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28575</xdr:rowOff>
    </xdr:from>
    <xdr:to>
      <xdr:col>19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782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2</xdr:row>
      <xdr:rowOff>9525</xdr:rowOff>
    </xdr:from>
    <xdr:to>
      <xdr:col>20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7448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showOutlineSymbols="0" view="pageBreakPreview" zoomScale="60" zoomScaleNormal="7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K23" sqref="K23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10.140625" style="6" bestFit="1" customWidth="1"/>
    <col min="5" max="5" width="7.421875" style="6" customWidth="1"/>
    <col min="6" max="6" width="11.00390625" style="6" bestFit="1" customWidth="1"/>
    <col min="7" max="7" width="12.57421875" style="6" bestFit="1" customWidth="1"/>
    <col min="8" max="8" width="13.28125" style="6" customWidth="1"/>
    <col min="9" max="9" width="13.140625" style="6" customWidth="1"/>
    <col min="10" max="10" width="13.28125" style="6" customWidth="1"/>
    <col min="11" max="12" width="13.8515625" style="6" customWidth="1"/>
    <col min="13" max="13" width="13.140625" style="6" customWidth="1"/>
    <col min="14" max="14" width="12.8515625" style="6" customWidth="1"/>
    <col min="15" max="15" width="13.00390625" style="6" customWidth="1"/>
    <col min="16" max="16" width="13.28125" style="6" customWidth="1"/>
    <col min="17" max="17" width="13.57421875" style="6" customWidth="1"/>
    <col min="18" max="18" width="12.8515625" style="6" customWidth="1"/>
    <col min="19" max="19" width="15.28125" style="6" customWidth="1"/>
    <col min="20" max="20" width="14.421875" style="6" customWidth="1"/>
    <col min="21" max="21" width="13.57421875" style="6" customWidth="1"/>
    <col min="22" max="22" width="14.421875" style="6" bestFit="1" customWidth="1"/>
    <col min="23" max="23" width="13.7109375" style="6" bestFit="1" customWidth="1"/>
    <col min="24" max="25" width="11.421875" style="6" customWidth="1"/>
    <col min="26" max="26" width="11.421875" style="9" customWidth="1"/>
    <col min="27" max="27" width="16.421875" style="7" customWidth="1"/>
    <col min="28" max="28" width="16.57421875" style="8" customWidth="1"/>
    <col min="29" max="29" width="15.28125" style="9" customWidth="1"/>
    <col min="30" max="30" width="14.00390625" style="9" customWidth="1"/>
    <col min="31" max="31" width="13.57421875" style="9" customWidth="1"/>
    <col min="32" max="16384" width="11.421875" style="6" customWidth="1"/>
  </cols>
  <sheetData>
    <row r="1" spans="1:31" ht="12.75" customHeight="1">
      <c r="A1" s="1" t="s">
        <v>38</v>
      </c>
      <c r="B1" s="1"/>
      <c r="H1" s="37" t="s">
        <v>22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AC1" s="50"/>
      <c r="AD1" s="50"/>
      <c r="AE1" s="50"/>
    </row>
    <row r="2" spans="1:31" ht="28.5" customHeight="1">
      <c r="A2" s="1"/>
      <c r="B2" s="1"/>
      <c r="H2" s="33"/>
      <c r="I2" s="34"/>
      <c r="J2" s="34" t="s">
        <v>34</v>
      </c>
      <c r="K2" s="34"/>
      <c r="L2" s="34"/>
      <c r="M2" s="34"/>
      <c r="N2" s="34" t="s">
        <v>34</v>
      </c>
      <c r="O2" s="34"/>
      <c r="P2" s="34"/>
      <c r="Q2" s="34"/>
      <c r="R2" s="34" t="s">
        <v>34</v>
      </c>
      <c r="S2" s="34"/>
      <c r="T2" s="34"/>
      <c r="U2" s="34"/>
      <c r="AC2" s="41" t="s">
        <v>19</v>
      </c>
      <c r="AD2" s="41" t="s">
        <v>19</v>
      </c>
      <c r="AE2" s="41" t="s">
        <v>19</v>
      </c>
    </row>
    <row r="3" spans="1:31" s="21" customFormat="1" ht="45" customHeight="1">
      <c r="A3" s="28" t="s">
        <v>0</v>
      </c>
      <c r="B3" s="28" t="s">
        <v>44</v>
      </c>
      <c r="C3" s="28" t="s">
        <v>31</v>
      </c>
      <c r="D3" s="28" t="s">
        <v>1</v>
      </c>
      <c r="E3" s="28" t="s">
        <v>32</v>
      </c>
      <c r="F3" s="28" t="s">
        <v>2</v>
      </c>
      <c r="G3" s="28" t="s">
        <v>3</v>
      </c>
      <c r="H3" s="28" t="s">
        <v>4</v>
      </c>
      <c r="I3" s="28" t="s">
        <v>7</v>
      </c>
      <c r="J3" s="29" t="s">
        <v>35</v>
      </c>
      <c r="K3" s="28" t="s">
        <v>5</v>
      </c>
      <c r="L3" s="28" t="s">
        <v>8</v>
      </c>
      <c r="M3" s="28" t="s">
        <v>23</v>
      </c>
      <c r="N3" s="29" t="s">
        <v>24</v>
      </c>
      <c r="O3" s="28" t="s">
        <v>6</v>
      </c>
      <c r="P3" s="28" t="s">
        <v>9</v>
      </c>
      <c r="Q3" s="28" t="s">
        <v>25</v>
      </c>
      <c r="R3" s="29" t="s">
        <v>37</v>
      </c>
      <c r="S3" s="28" t="s">
        <v>26</v>
      </c>
      <c r="T3" s="28" t="s">
        <v>27</v>
      </c>
      <c r="U3" s="28" t="s">
        <v>28</v>
      </c>
      <c r="V3" s="28" t="s">
        <v>10</v>
      </c>
      <c r="W3" s="28" t="s">
        <v>12</v>
      </c>
      <c r="X3" s="28" t="s">
        <v>11</v>
      </c>
      <c r="Y3" s="28" t="s">
        <v>13</v>
      </c>
      <c r="Z3" s="30" t="s">
        <v>29</v>
      </c>
      <c r="AA3" s="31" t="s">
        <v>14</v>
      </c>
      <c r="AB3" s="31" t="s">
        <v>30</v>
      </c>
      <c r="AC3" s="29" t="s">
        <v>35</v>
      </c>
      <c r="AD3" s="29" t="s">
        <v>24</v>
      </c>
      <c r="AE3" s="29" t="s">
        <v>37</v>
      </c>
    </row>
    <row r="4" spans="1:31" s="47" customFormat="1" ht="45" customHeight="1">
      <c r="A4" s="43"/>
      <c r="B4" s="43"/>
      <c r="C4" s="43"/>
      <c r="D4" s="43"/>
      <c r="E4" s="43"/>
      <c r="F4" s="43"/>
      <c r="G4" s="43"/>
      <c r="H4" s="43" t="s">
        <v>36</v>
      </c>
      <c r="I4" s="44" t="s">
        <v>36</v>
      </c>
      <c r="J4" s="45" t="s">
        <v>36</v>
      </c>
      <c r="K4" s="43" t="s">
        <v>41</v>
      </c>
      <c r="L4" s="43" t="s">
        <v>41</v>
      </c>
      <c r="M4" s="43" t="s">
        <v>41</v>
      </c>
      <c r="N4" s="45" t="s">
        <v>41</v>
      </c>
      <c r="O4" s="44" t="s">
        <v>42</v>
      </c>
      <c r="P4" s="44" t="s">
        <v>42</v>
      </c>
      <c r="Q4" s="43" t="s">
        <v>42</v>
      </c>
      <c r="R4" s="45" t="s">
        <v>42</v>
      </c>
      <c r="S4" s="43" t="s">
        <v>43</v>
      </c>
      <c r="T4" s="43" t="s">
        <v>39</v>
      </c>
      <c r="U4" s="43" t="s">
        <v>40</v>
      </c>
      <c r="V4" s="43"/>
      <c r="W4" s="43"/>
      <c r="X4" s="43"/>
      <c r="Y4" s="43"/>
      <c r="Z4" s="32"/>
      <c r="AA4" s="46"/>
      <c r="AB4" s="46"/>
      <c r="AC4" s="45" t="s">
        <v>36</v>
      </c>
      <c r="AD4" s="45" t="s">
        <v>41</v>
      </c>
      <c r="AE4" s="45" t="s">
        <v>42</v>
      </c>
    </row>
    <row r="5" spans="1:31" ht="12.75">
      <c r="A5" s="25">
        <v>13</v>
      </c>
      <c r="B5" s="25">
        <v>2</v>
      </c>
      <c r="C5" s="25">
        <v>40</v>
      </c>
      <c r="D5" s="26" t="s">
        <v>19</v>
      </c>
      <c r="E5" s="35">
        <v>1445</v>
      </c>
      <c r="F5" s="25" t="s">
        <v>15</v>
      </c>
      <c r="G5" s="27">
        <v>685</v>
      </c>
      <c r="H5" s="36">
        <v>47</v>
      </c>
      <c r="I5" s="36">
        <v>3</v>
      </c>
      <c r="J5" s="39">
        <v>5</v>
      </c>
      <c r="K5" s="36">
        <v>71</v>
      </c>
      <c r="L5" s="36">
        <v>3</v>
      </c>
      <c r="M5" s="36">
        <v>6</v>
      </c>
      <c r="N5" s="39">
        <v>13</v>
      </c>
      <c r="O5" s="36">
        <v>61</v>
      </c>
      <c r="P5" s="36">
        <v>26</v>
      </c>
      <c r="Q5" s="36">
        <v>73</v>
      </c>
      <c r="R5" s="39">
        <v>34</v>
      </c>
      <c r="S5" s="36">
        <v>5</v>
      </c>
      <c r="T5" s="36">
        <v>17</v>
      </c>
      <c r="U5" s="36">
        <v>1</v>
      </c>
      <c r="V5" s="36">
        <v>0</v>
      </c>
      <c r="W5" s="36">
        <v>12</v>
      </c>
      <c r="X5" s="2">
        <f aca="true" t="shared" si="0" ref="X5:X36">SUM($H5:$V5)</f>
        <v>365</v>
      </c>
      <c r="Y5" s="2">
        <f aca="true" t="shared" si="1" ref="Y5:Y57">SUM(W5:X5)</f>
        <v>377</v>
      </c>
      <c r="Z5" s="3" t="str">
        <f aca="true" t="shared" si="2" ref="Z5:Z36">IF(Y5&gt;(G5+22),"ERROR"," ")</f>
        <v> </v>
      </c>
      <c r="AA5" s="4">
        <f aca="true" t="shared" si="3" ref="AA5:AA36">Y5/G5</f>
        <v>0.5503649635036496</v>
      </c>
      <c r="AB5" s="5">
        <f aca="true" t="shared" si="4" ref="AB5:AB57">IF(OR(W5="",W5=0),0,W5/Y5)</f>
        <v>0.03183023872679045</v>
      </c>
      <c r="AC5" s="42">
        <f aca="true" t="shared" si="5" ref="AC5:AC36">H5+I5+J5</f>
        <v>55</v>
      </c>
      <c r="AD5" s="42">
        <f aca="true" t="shared" si="6" ref="AD5:AD36">K5+L5+M5+N5</f>
        <v>93</v>
      </c>
      <c r="AE5" s="42">
        <f aca="true" t="shared" si="7" ref="AE5:AE36">O5+P5+Q5+R5</f>
        <v>194</v>
      </c>
    </row>
    <row r="6" spans="1:31" ht="12.75">
      <c r="A6" s="25">
        <v>2</v>
      </c>
      <c r="B6" s="25">
        <v>2</v>
      </c>
      <c r="C6" s="25">
        <v>40</v>
      </c>
      <c r="D6" s="26" t="s">
        <v>19</v>
      </c>
      <c r="E6" s="35">
        <v>1445</v>
      </c>
      <c r="F6" s="25" t="s">
        <v>16</v>
      </c>
      <c r="G6" s="27">
        <v>684</v>
      </c>
      <c r="H6" s="36">
        <v>54</v>
      </c>
      <c r="I6" s="36">
        <v>2</v>
      </c>
      <c r="J6" s="36">
        <v>6</v>
      </c>
      <c r="K6" s="36">
        <v>71</v>
      </c>
      <c r="L6" s="36">
        <v>4</v>
      </c>
      <c r="M6" s="36">
        <v>5</v>
      </c>
      <c r="N6" s="36">
        <v>11</v>
      </c>
      <c r="O6" s="36">
        <v>52</v>
      </c>
      <c r="P6" s="36">
        <v>25</v>
      </c>
      <c r="Q6" s="36">
        <v>54</v>
      </c>
      <c r="R6" s="36">
        <v>30</v>
      </c>
      <c r="S6" s="36">
        <v>11</v>
      </c>
      <c r="T6" s="36">
        <v>23</v>
      </c>
      <c r="U6" s="36">
        <v>1</v>
      </c>
      <c r="V6" s="36">
        <v>2</v>
      </c>
      <c r="W6" s="36">
        <v>15</v>
      </c>
      <c r="X6" s="2">
        <f t="shared" si="0"/>
        <v>351</v>
      </c>
      <c r="Y6" s="2">
        <f t="shared" si="1"/>
        <v>366</v>
      </c>
      <c r="Z6" s="3" t="str">
        <f t="shared" si="2"/>
        <v> </v>
      </c>
      <c r="AA6" s="4">
        <f t="shared" si="3"/>
        <v>0.5350877192982456</v>
      </c>
      <c r="AB6" s="5">
        <f t="shared" si="4"/>
        <v>0.040983606557377046</v>
      </c>
      <c r="AC6" s="40">
        <f t="shared" si="5"/>
        <v>62</v>
      </c>
      <c r="AD6" s="40">
        <f t="shared" si="6"/>
        <v>91</v>
      </c>
      <c r="AE6" s="40">
        <f t="shared" si="7"/>
        <v>161</v>
      </c>
    </row>
    <row r="7" spans="1:31" ht="12.75">
      <c r="A7" s="25">
        <v>2</v>
      </c>
      <c r="B7" s="25">
        <v>2</v>
      </c>
      <c r="C7" s="25">
        <v>40</v>
      </c>
      <c r="D7" s="26" t="s">
        <v>19</v>
      </c>
      <c r="E7" s="35">
        <v>1446</v>
      </c>
      <c r="F7" s="25" t="s">
        <v>15</v>
      </c>
      <c r="G7" s="27">
        <v>571</v>
      </c>
      <c r="H7" s="36">
        <v>52</v>
      </c>
      <c r="I7" s="48">
        <v>2</v>
      </c>
      <c r="J7" s="36">
        <v>5</v>
      </c>
      <c r="K7" s="36">
        <v>76</v>
      </c>
      <c r="L7" s="36">
        <v>10</v>
      </c>
      <c r="M7" s="36">
        <v>4</v>
      </c>
      <c r="N7" s="36">
        <v>9</v>
      </c>
      <c r="O7" s="36">
        <v>42</v>
      </c>
      <c r="P7" s="36">
        <v>19</v>
      </c>
      <c r="Q7" s="36">
        <v>38</v>
      </c>
      <c r="R7" s="36">
        <v>25</v>
      </c>
      <c r="S7" s="36">
        <v>3</v>
      </c>
      <c r="T7" s="36">
        <v>25</v>
      </c>
      <c r="U7" s="36">
        <v>0</v>
      </c>
      <c r="V7" s="36">
        <v>0</v>
      </c>
      <c r="W7" s="36">
        <v>5</v>
      </c>
      <c r="X7" s="2">
        <f t="shared" si="0"/>
        <v>310</v>
      </c>
      <c r="Y7" s="2">
        <f t="shared" si="1"/>
        <v>315</v>
      </c>
      <c r="Z7" s="3" t="str">
        <f t="shared" si="2"/>
        <v> </v>
      </c>
      <c r="AA7" s="4">
        <f t="shared" si="3"/>
        <v>0.5516637478108581</v>
      </c>
      <c r="AB7" s="5">
        <f t="shared" si="4"/>
        <v>0.015873015873015872</v>
      </c>
      <c r="AC7" s="40">
        <f t="shared" si="5"/>
        <v>59</v>
      </c>
      <c r="AD7" s="40">
        <f t="shared" si="6"/>
        <v>99</v>
      </c>
      <c r="AE7" s="40">
        <f t="shared" si="7"/>
        <v>124</v>
      </c>
    </row>
    <row r="8" spans="1:31" ht="12.75">
      <c r="A8" s="25">
        <v>2</v>
      </c>
      <c r="B8" s="25">
        <v>2</v>
      </c>
      <c r="C8" s="25">
        <v>40</v>
      </c>
      <c r="D8" s="26" t="s">
        <v>19</v>
      </c>
      <c r="E8" s="35">
        <v>1446</v>
      </c>
      <c r="F8" s="25" t="s">
        <v>16</v>
      </c>
      <c r="G8" s="27">
        <v>570</v>
      </c>
      <c r="H8" s="36">
        <v>50</v>
      </c>
      <c r="I8" s="36">
        <v>4</v>
      </c>
      <c r="J8" s="36">
        <v>8</v>
      </c>
      <c r="K8" s="36">
        <v>69</v>
      </c>
      <c r="L8" s="36">
        <v>6</v>
      </c>
      <c r="M8" s="36">
        <v>10</v>
      </c>
      <c r="N8" s="36">
        <v>9</v>
      </c>
      <c r="O8" s="36">
        <v>29</v>
      </c>
      <c r="P8" s="36">
        <v>18</v>
      </c>
      <c r="Q8" s="36">
        <v>53</v>
      </c>
      <c r="R8" s="36">
        <v>20</v>
      </c>
      <c r="S8" s="36">
        <v>5</v>
      </c>
      <c r="T8" s="36">
        <v>18</v>
      </c>
      <c r="U8" s="36">
        <v>1</v>
      </c>
      <c r="V8" s="36">
        <v>0</v>
      </c>
      <c r="W8" s="36">
        <v>4</v>
      </c>
      <c r="X8" s="2">
        <f t="shared" si="0"/>
        <v>300</v>
      </c>
      <c r="Y8" s="2">
        <f t="shared" si="1"/>
        <v>304</v>
      </c>
      <c r="Z8" s="3" t="str">
        <f t="shared" si="2"/>
        <v> </v>
      </c>
      <c r="AA8" s="4">
        <f t="shared" si="3"/>
        <v>0.5333333333333333</v>
      </c>
      <c r="AB8" s="5">
        <f t="shared" si="4"/>
        <v>0.013157894736842105</v>
      </c>
      <c r="AC8" s="40">
        <f t="shared" si="5"/>
        <v>62</v>
      </c>
      <c r="AD8" s="40">
        <f t="shared" si="6"/>
        <v>94</v>
      </c>
      <c r="AE8" s="40">
        <f t="shared" si="7"/>
        <v>120</v>
      </c>
    </row>
    <row r="9" spans="1:31" ht="12.75">
      <c r="A9" s="25">
        <v>2</v>
      </c>
      <c r="B9" s="25">
        <v>2</v>
      </c>
      <c r="C9" s="25">
        <v>40</v>
      </c>
      <c r="D9" s="26" t="s">
        <v>19</v>
      </c>
      <c r="E9" s="35">
        <v>1447</v>
      </c>
      <c r="F9" s="25" t="s">
        <v>15</v>
      </c>
      <c r="G9" s="27">
        <v>564</v>
      </c>
      <c r="H9" s="36">
        <v>55</v>
      </c>
      <c r="I9" s="36">
        <v>6</v>
      </c>
      <c r="J9" s="36">
        <v>7</v>
      </c>
      <c r="K9" s="36">
        <v>80</v>
      </c>
      <c r="L9" s="36">
        <v>2</v>
      </c>
      <c r="M9" s="36">
        <v>13</v>
      </c>
      <c r="N9" s="36">
        <v>6</v>
      </c>
      <c r="O9" s="36">
        <v>34</v>
      </c>
      <c r="P9" s="36">
        <v>17</v>
      </c>
      <c r="Q9" s="36">
        <v>66</v>
      </c>
      <c r="R9" s="36">
        <v>18</v>
      </c>
      <c r="S9" s="36">
        <v>5</v>
      </c>
      <c r="T9" s="36">
        <v>25</v>
      </c>
      <c r="U9" s="36">
        <v>0</v>
      </c>
      <c r="V9" s="36">
        <v>0</v>
      </c>
      <c r="W9" s="36">
        <v>7</v>
      </c>
      <c r="X9" s="2">
        <f t="shared" si="0"/>
        <v>334</v>
      </c>
      <c r="Y9" s="2">
        <f t="shared" si="1"/>
        <v>341</v>
      </c>
      <c r="Z9" s="3" t="str">
        <f t="shared" si="2"/>
        <v> </v>
      </c>
      <c r="AA9" s="4">
        <f t="shared" si="3"/>
        <v>0.6046099290780141</v>
      </c>
      <c r="AB9" s="5">
        <f t="shared" si="4"/>
        <v>0.020527859237536656</v>
      </c>
      <c r="AC9" s="40">
        <f t="shared" si="5"/>
        <v>68</v>
      </c>
      <c r="AD9" s="40">
        <f t="shared" si="6"/>
        <v>101</v>
      </c>
      <c r="AE9" s="40">
        <f t="shared" si="7"/>
        <v>135</v>
      </c>
    </row>
    <row r="10" spans="1:31" ht="12.75">
      <c r="A10" s="25">
        <v>2</v>
      </c>
      <c r="B10" s="25">
        <v>2</v>
      </c>
      <c r="C10" s="25">
        <v>40</v>
      </c>
      <c r="D10" s="26" t="s">
        <v>19</v>
      </c>
      <c r="E10" s="35">
        <v>1447</v>
      </c>
      <c r="F10" s="25" t="s">
        <v>16</v>
      </c>
      <c r="G10" s="27">
        <v>563</v>
      </c>
      <c r="H10" s="36">
        <v>50</v>
      </c>
      <c r="I10" s="36">
        <v>3</v>
      </c>
      <c r="J10" s="36">
        <v>4</v>
      </c>
      <c r="K10" s="36">
        <v>85</v>
      </c>
      <c r="L10" s="36">
        <v>4</v>
      </c>
      <c r="M10" s="36">
        <v>13</v>
      </c>
      <c r="N10" s="36">
        <v>1</v>
      </c>
      <c r="O10" s="36">
        <v>33</v>
      </c>
      <c r="P10" s="36">
        <v>15</v>
      </c>
      <c r="Q10" s="36">
        <v>59</v>
      </c>
      <c r="R10" s="36">
        <v>20</v>
      </c>
      <c r="S10" s="36">
        <v>4</v>
      </c>
      <c r="T10" s="36">
        <v>24</v>
      </c>
      <c r="U10" s="36">
        <v>0</v>
      </c>
      <c r="V10" s="36">
        <v>0</v>
      </c>
      <c r="W10" s="36">
        <v>5</v>
      </c>
      <c r="X10" s="2">
        <f t="shared" si="0"/>
        <v>315</v>
      </c>
      <c r="Y10" s="2">
        <f t="shared" si="1"/>
        <v>320</v>
      </c>
      <c r="Z10" s="3" t="str">
        <f t="shared" si="2"/>
        <v> </v>
      </c>
      <c r="AA10" s="4">
        <f t="shared" si="3"/>
        <v>0.5683836589698046</v>
      </c>
      <c r="AB10" s="5">
        <f t="shared" si="4"/>
        <v>0.015625</v>
      </c>
      <c r="AC10" s="40">
        <f t="shared" si="5"/>
        <v>57</v>
      </c>
      <c r="AD10" s="40">
        <f t="shared" si="6"/>
        <v>103</v>
      </c>
      <c r="AE10" s="40">
        <f t="shared" si="7"/>
        <v>127</v>
      </c>
    </row>
    <row r="11" spans="1:31" ht="12.75">
      <c r="A11" s="25">
        <v>2</v>
      </c>
      <c r="B11" s="25">
        <v>2</v>
      </c>
      <c r="C11" s="25">
        <v>40</v>
      </c>
      <c r="D11" s="26" t="s">
        <v>19</v>
      </c>
      <c r="E11" s="35">
        <v>1448</v>
      </c>
      <c r="F11" s="25" t="s">
        <v>15</v>
      </c>
      <c r="G11" s="27">
        <v>411</v>
      </c>
      <c r="H11" s="36">
        <v>36</v>
      </c>
      <c r="I11" s="36">
        <v>0</v>
      </c>
      <c r="J11" s="36">
        <v>5</v>
      </c>
      <c r="K11" s="36">
        <v>50</v>
      </c>
      <c r="L11" s="36">
        <v>10</v>
      </c>
      <c r="M11" s="36">
        <v>7</v>
      </c>
      <c r="N11" s="36">
        <v>17</v>
      </c>
      <c r="O11" s="36">
        <v>21</v>
      </c>
      <c r="P11" s="36">
        <v>11</v>
      </c>
      <c r="Q11" s="36">
        <v>34</v>
      </c>
      <c r="R11" s="36">
        <v>21</v>
      </c>
      <c r="S11" s="36">
        <v>10</v>
      </c>
      <c r="T11" s="36">
        <v>13</v>
      </c>
      <c r="U11" s="36">
        <v>0</v>
      </c>
      <c r="V11" s="36">
        <v>0</v>
      </c>
      <c r="W11" s="36">
        <v>6</v>
      </c>
      <c r="X11" s="2">
        <f t="shared" si="0"/>
        <v>235</v>
      </c>
      <c r="Y11" s="2">
        <f t="shared" si="1"/>
        <v>241</v>
      </c>
      <c r="Z11" s="3" t="str">
        <f t="shared" si="2"/>
        <v> </v>
      </c>
      <c r="AA11" s="4">
        <f t="shared" si="3"/>
        <v>0.5863746958637469</v>
      </c>
      <c r="AB11" s="5">
        <f t="shared" si="4"/>
        <v>0.024896265560165973</v>
      </c>
      <c r="AC11" s="40">
        <f t="shared" si="5"/>
        <v>41</v>
      </c>
      <c r="AD11" s="40">
        <f t="shared" si="6"/>
        <v>84</v>
      </c>
      <c r="AE11" s="40">
        <f t="shared" si="7"/>
        <v>87</v>
      </c>
    </row>
    <row r="12" spans="1:31" ht="12.75">
      <c r="A12" s="25">
        <v>2</v>
      </c>
      <c r="B12" s="25">
        <v>2</v>
      </c>
      <c r="C12" s="25">
        <v>40</v>
      </c>
      <c r="D12" s="26" t="s">
        <v>19</v>
      </c>
      <c r="E12" s="35">
        <v>1448</v>
      </c>
      <c r="F12" s="25" t="s">
        <v>16</v>
      </c>
      <c r="G12" s="27">
        <v>410</v>
      </c>
      <c r="H12" s="36">
        <v>39</v>
      </c>
      <c r="I12" s="36">
        <v>2</v>
      </c>
      <c r="J12" s="36">
        <v>6</v>
      </c>
      <c r="K12" s="36">
        <v>61</v>
      </c>
      <c r="L12" s="36">
        <v>3</v>
      </c>
      <c r="M12" s="36">
        <v>9</v>
      </c>
      <c r="N12" s="36">
        <v>3</v>
      </c>
      <c r="O12" s="36">
        <v>24</v>
      </c>
      <c r="P12" s="36">
        <v>8</v>
      </c>
      <c r="Q12" s="36">
        <v>43</v>
      </c>
      <c r="R12" s="36">
        <v>13</v>
      </c>
      <c r="S12" s="36">
        <v>14</v>
      </c>
      <c r="T12" s="36">
        <v>15</v>
      </c>
      <c r="U12" s="36">
        <v>0</v>
      </c>
      <c r="V12" s="36">
        <v>0</v>
      </c>
      <c r="W12" s="36">
        <v>7</v>
      </c>
      <c r="X12" s="2">
        <f t="shared" si="0"/>
        <v>240</v>
      </c>
      <c r="Y12" s="2">
        <f t="shared" si="1"/>
        <v>247</v>
      </c>
      <c r="Z12" s="3" t="str">
        <f t="shared" si="2"/>
        <v> </v>
      </c>
      <c r="AA12" s="4">
        <f t="shared" si="3"/>
        <v>0.6024390243902439</v>
      </c>
      <c r="AB12" s="5">
        <f t="shared" si="4"/>
        <v>0.02834008097165992</v>
      </c>
      <c r="AC12" s="40">
        <f t="shared" si="5"/>
        <v>47</v>
      </c>
      <c r="AD12" s="40">
        <f t="shared" si="6"/>
        <v>76</v>
      </c>
      <c r="AE12" s="40">
        <f t="shared" si="7"/>
        <v>88</v>
      </c>
    </row>
    <row r="13" spans="1:31" ht="12.75">
      <c r="A13" s="25">
        <v>2</v>
      </c>
      <c r="B13" s="25">
        <v>2</v>
      </c>
      <c r="C13" s="25">
        <v>40</v>
      </c>
      <c r="D13" s="26" t="s">
        <v>19</v>
      </c>
      <c r="E13" s="35">
        <v>1449</v>
      </c>
      <c r="F13" s="25" t="s">
        <v>15</v>
      </c>
      <c r="G13" s="27">
        <v>477</v>
      </c>
      <c r="H13" s="36">
        <v>24</v>
      </c>
      <c r="I13" s="36">
        <v>0</v>
      </c>
      <c r="J13" s="36">
        <v>2</v>
      </c>
      <c r="K13" s="36">
        <v>88</v>
      </c>
      <c r="L13" s="36">
        <v>1</v>
      </c>
      <c r="M13" s="36">
        <v>13</v>
      </c>
      <c r="N13" s="36">
        <v>9</v>
      </c>
      <c r="O13" s="36">
        <v>30</v>
      </c>
      <c r="P13" s="36">
        <v>20</v>
      </c>
      <c r="Q13" s="36">
        <v>61</v>
      </c>
      <c r="R13" s="36">
        <v>16</v>
      </c>
      <c r="S13" s="36">
        <v>5</v>
      </c>
      <c r="T13" s="36">
        <v>15</v>
      </c>
      <c r="U13" s="36">
        <v>0</v>
      </c>
      <c r="V13" s="36">
        <v>0</v>
      </c>
      <c r="W13" s="36">
        <v>9</v>
      </c>
      <c r="X13" s="2">
        <f t="shared" si="0"/>
        <v>284</v>
      </c>
      <c r="Y13" s="2">
        <f t="shared" si="1"/>
        <v>293</v>
      </c>
      <c r="Z13" s="3" t="str">
        <f t="shared" si="2"/>
        <v> </v>
      </c>
      <c r="AA13" s="4">
        <f t="shared" si="3"/>
        <v>0.6142557651991615</v>
      </c>
      <c r="AB13" s="5">
        <f t="shared" si="4"/>
        <v>0.030716723549488054</v>
      </c>
      <c r="AC13" s="40">
        <f t="shared" si="5"/>
        <v>26</v>
      </c>
      <c r="AD13" s="40">
        <f t="shared" si="6"/>
        <v>111</v>
      </c>
      <c r="AE13" s="40">
        <f t="shared" si="7"/>
        <v>127</v>
      </c>
    </row>
    <row r="14" spans="1:31" ht="12.75">
      <c r="A14" s="25">
        <v>2</v>
      </c>
      <c r="B14" s="25">
        <v>2</v>
      </c>
      <c r="C14" s="25">
        <v>40</v>
      </c>
      <c r="D14" s="26" t="s">
        <v>19</v>
      </c>
      <c r="E14" s="35">
        <v>1449</v>
      </c>
      <c r="F14" s="25" t="s">
        <v>16</v>
      </c>
      <c r="G14" s="27">
        <v>476</v>
      </c>
      <c r="H14" s="36">
        <v>27</v>
      </c>
      <c r="I14" s="36">
        <v>2</v>
      </c>
      <c r="J14" s="36">
        <v>5</v>
      </c>
      <c r="K14" s="36">
        <v>69</v>
      </c>
      <c r="L14" s="36">
        <v>3</v>
      </c>
      <c r="M14" s="36">
        <v>17</v>
      </c>
      <c r="N14" s="36">
        <v>19</v>
      </c>
      <c r="O14" s="36">
        <v>36</v>
      </c>
      <c r="P14" s="36">
        <v>18</v>
      </c>
      <c r="Q14" s="36">
        <v>57</v>
      </c>
      <c r="R14" s="36">
        <v>22</v>
      </c>
      <c r="S14" s="36">
        <v>5</v>
      </c>
      <c r="T14" s="36">
        <v>14</v>
      </c>
      <c r="U14" s="36">
        <v>0</v>
      </c>
      <c r="V14" s="36">
        <v>0</v>
      </c>
      <c r="W14" s="36">
        <v>9</v>
      </c>
      <c r="X14" s="2">
        <f t="shared" si="0"/>
        <v>294</v>
      </c>
      <c r="Y14" s="2">
        <f t="shared" si="1"/>
        <v>303</v>
      </c>
      <c r="Z14" s="3" t="str">
        <f t="shared" si="2"/>
        <v> </v>
      </c>
      <c r="AA14" s="4">
        <f t="shared" si="3"/>
        <v>0.6365546218487395</v>
      </c>
      <c r="AB14" s="5">
        <f t="shared" si="4"/>
        <v>0.0297029702970297</v>
      </c>
      <c r="AC14" s="40">
        <f t="shared" si="5"/>
        <v>34</v>
      </c>
      <c r="AD14" s="40">
        <f t="shared" si="6"/>
        <v>108</v>
      </c>
      <c r="AE14" s="40">
        <f t="shared" si="7"/>
        <v>133</v>
      </c>
    </row>
    <row r="15" spans="1:31" ht="12.75">
      <c r="A15" s="25">
        <v>2</v>
      </c>
      <c r="B15" s="25">
        <v>2</v>
      </c>
      <c r="C15" s="25">
        <v>40</v>
      </c>
      <c r="D15" s="26" t="s">
        <v>19</v>
      </c>
      <c r="E15" s="35">
        <v>1450</v>
      </c>
      <c r="F15" s="25" t="s">
        <v>15</v>
      </c>
      <c r="G15" s="27">
        <v>423</v>
      </c>
      <c r="H15" s="36">
        <v>40</v>
      </c>
      <c r="I15" s="36">
        <v>2</v>
      </c>
      <c r="J15" s="36">
        <v>9</v>
      </c>
      <c r="K15" s="36">
        <v>67</v>
      </c>
      <c r="L15" s="36">
        <v>5</v>
      </c>
      <c r="M15" s="36">
        <v>10</v>
      </c>
      <c r="N15" s="36">
        <v>10</v>
      </c>
      <c r="O15" s="36">
        <v>32</v>
      </c>
      <c r="P15" s="36">
        <v>9</v>
      </c>
      <c r="Q15" s="36">
        <v>37</v>
      </c>
      <c r="R15" s="36">
        <v>21</v>
      </c>
      <c r="S15" s="36">
        <v>2</v>
      </c>
      <c r="T15" s="36">
        <v>14</v>
      </c>
      <c r="U15" s="36">
        <v>1</v>
      </c>
      <c r="V15" s="36">
        <v>0</v>
      </c>
      <c r="W15" s="36">
        <v>6</v>
      </c>
      <c r="X15" s="2">
        <f t="shared" si="0"/>
        <v>259</v>
      </c>
      <c r="Y15" s="2">
        <f t="shared" si="1"/>
        <v>265</v>
      </c>
      <c r="Z15" s="3" t="str">
        <f t="shared" si="2"/>
        <v> </v>
      </c>
      <c r="AA15" s="4">
        <f t="shared" si="3"/>
        <v>0.6264775413711584</v>
      </c>
      <c r="AB15" s="5">
        <f t="shared" si="4"/>
        <v>0.022641509433962263</v>
      </c>
      <c r="AC15" s="40">
        <f t="shared" si="5"/>
        <v>51</v>
      </c>
      <c r="AD15" s="40">
        <f t="shared" si="6"/>
        <v>92</v>
      </c>
      <c r="AE15" s="40">
        <f t="shared" si="7"/>
        <v>99</v>
      </c>
    </row>
    <row r="16" spans="1:31" ht="12.75">
      <c r="A16" s="25">
        <v>2</v>
      </c>
      <c r="B16" s="25">
        <v>2</v>
      </c>
      <c r="C16" s="25">
        <v>40</v>
      </c>
      <c r="D16" s="26" t="s">
        <v>19</v>
      </c>
      <c r="E16" s="35">
        <v>1450</v>
      </c>
      <c r="F16" s="25" t="s">
        <v>16</v>
      </c>
      <c r="G16" s="27">
        <v>422</v>
      </c>
      <c r="H16" s="36">
        <v>48</v>
      </c>
      <c r="I16" s="36">
        <v>1</v>
      </c>
      <c r="J16" s="36">
        <v>10</v>
      </c>
      <c r="K16" s="36">
        <v>68</v>
      </c>
      <c r="L16" s="36">
        <v>2</v>
      </c>
      <c r="M16" s="36">
        <v>5</v>
      </c>
      <c r="N16" s="36">
        <v>5</v>
      </c>
      <c r="O16" s="36">
        <v>25</v>
      </c>
      <c r="P16" s="36">
        <v>12</v>
      </c>
      <c r="Q16" s="36">
        <v>41</v>
      </c>
      <c r="R16" s="36">
        <v>9</v>
      </c>
      <c r="S16" s="36">
        <v>0</v>
      </c>
      <c r="T16" s="36">
        <v>9</v>
      </c>
      <c r="U16" s="36">
        <v>0</v>
      </c>
      <c r="V16" s="36">
        <v>0</v>
      </c>
      <c r="W16" s="36">
        <v>3</v>
      </c>
      <c r="X16" s="2">
        <f t="shared" si="0"/>
        <v>235</v>
      </c>
      <c r="Y16" s="2">
        <f t="shared" si="1"/>
        <v>238</v>
      </c>
      <c r="Z16" s="3" t="str">
        <f t="shared" si="2"/>
        <v> </v>
      </c>
      <c r="AA16" s="4">
        <f t="shared" si="3"/>
        <v>0.5639810426540285</v>
      </c>
      <c r="AB16" s="5">
        <f t="shared" si="4"/>
        <v>0.012605042016806723</v>
      </c>
      <c r="AC16" s="40">
        <f t="shared" si="5"/>
        <v>59</v>
      </c>
      <c r="AD16" s="40">
        <f t="shared" si="6"/>
        <v>80</v>
      </c>
      <c r="AE16" s="40">
        <f t="shared" si="7"/>
        <v>87</v>
      </c>
    </row>
    <row r="17" spans="1:31" ht="12.75">
      <c r="A17" s="25">
        <v>2</v>
      </c>
      <c r="B17" s="25">
        <v>2</v>
      </c>
      <c r="C17" s="25">
        <v>40</v>
      </c>
      <c r="D17" s="26" t="s">
        <v>19</v>
      </c>
      <c r="E17" s="35">
        <v>1451</v>
      </c>
      <c r="F17" s="25" t="s">
        <v>15</v>
      </c>
      <c r="G17" s="27">
        <v>515</v>
      </c>
      <c r="H17" s="36">
        <v>29</v>
      </c>
      <c r="I17" s="36">
        <v>1</v>
      </c>
      <c r="J17" s="36">
        <v>3</v>
      </c>
      <c r="K17" s="36">
        <v>92</v>
      </c>
      <c r="L17" s="36">
        <v>2</v>
      </c>
      <c r="M17" s="36">
        <v>3</v>
      </c>
      <c r="N17" s="36">
        <v>17</v>
      </c>
      <c r="O17" s="36">
        <v>33</v>
      </c>
      <c r="P17" s="36">
        <v>21</v>
      </c>
      <c r="Q17" s="36">
        <v>60</v>
      </c>
      <c r="R17" s="36">
        <v>21</v>
      </c>
      <c r="S17" s="36">
        <v>4</v>
      </c>
      <c r="T17" s="36">
        <v>14</v>
      </c>
      <c r="U17" s="36">
        <v>0</v>
      </c>
      <c r="V17" s="36">
        <v>0</v>
      </c>
      <c r="W17" s="36">
        <v>8</v>
      </c>
      <c r="X17" s="2">
        <f t="shared" si="0"/>
        <v>300</v>
      </c>
      <c r="Y17" s="2">
        <f t="shared" si="1"/>
        <v>308</v>
      </c>
      <c r="Z17" s="3" t="str">
        <f t="shared" si="2"/>
        <v> </v>
      </c>
      <c r="AA17" s="4">
        <f t="shared" si="3"/>
        <v>0.5980582524271845</v>
      </c>
      <c r="AB17" s="5">
        <f t="shared" si="4"/>
        <v>0.025974025974025976</v>
      </c>
      <c r="AC17" s="40">
        <f t="shared" si="5"/>
        <v>33</v>
      </c>
      <c r="AD17" s="40">
        <f t="shared" si="6"/>
        <v>114</v>
      </c>
      <c r="AE17" s="40">
        <f t="shared" si="7"/>
        <v>135</v>
      </c>
    </row>
    <row r="18" spans="1:31" ht="12.75">
      <c r="A18" s="25">
        <v>2</v>
      </c>
      <c r="B18" s="25">
        <v>2</v>
      </c>
      <c r="C18" s="25">
        <v>40</v>
      </c>
      <c r="D18" s="26" t="s">
        <v>19</v>
      </c>
      <c r="E18" s="35">
        <v>1452</v>
      </c>
      <c r="F18" s="25" t="s">
        <v>15</v>
      </c>
      <c r="G18" s="27">
        <v>590</v>
      </c>
      <c r="H18" s="36">
        <v>43</v>
      </c>
      <c r="I18" s="36">
        <v>1</v>
      </c>
      <c r="J18" s="36">
        <v>4</v>
      </c>
      <c r="K18" s="36">
        <v>99</v>
      </c>
      <c r="L18" s="36">
        <v>5</v>
      </c>
      <c r="M18" s="36">
        <v>8</v>
      </c>
      <c r="N18" s="36">
        <v>12</v>
      </c>
      <c r="O18" s="36">
        <v>45</v>
      </c>
      <c r="P18" s="36">
        <v>27</v>
      </c>
      <c r="Q18" s="36">
        <v>69</v>
      </c>
      <c r="R18" s="36">
        <v>30</v>
      </c>
      <c r="S18" s="36">
        <v>6</v>
      </c>
      <c r="T18" s="36">
        <v>15</v>
      </c>
      <c r="U18" s="36">
        <v>0</v>
      </c>
      <c r="V18" s="36">
        <v>0</v>
      </c>
      <c r="W18" s="36">
        <v>6</v>
      </c>
      <c r="X18" s="2">
        <f t="shared" si="0"/>
        <v>364</v>
      </c>
      <c r="Y18" s="2">
        <f t="shared" si="1"/>
        <v>370</v>
      </c>
      <c r="Z18" s="3" t="str">
        <f t="shared" si="2"/>
        <v> </v>
      </c>
      <c r="AA18" s="4">
        <f t="shared" si="3"/>
        <v>0.6271186440677966</v>
      </c>
      <c r="AB18" s="5">
        <f t="shared" si="4"/>
        <v>0.016216216216216217</v>
      </c>
      <c r="AC18" s="40">
        <f t="shared" si="5"/>
        <v>48</v>
      </c>
      <c r="AD18" s="40">
        <f t="shared" si="6"/>
        <v>124</v>
      </c>
      <c r="AE18" s="40">
        <f t="shared" si="7"/>
        <v>171</v>
      </c>
    </row>
    <row r="19" spans="1:31" ht="12.75">
      <c r="A19" s="25">
        <v>2</v>
      </c>
      <c r="B19" s="25">
        <v>2</v>
      </c>
      <c r="C19" s="25">
        <v>40</v>
      </c>
      <c r="D19" s="26" t="s">
        <v>19</v>
      </c>
      <c r="E19" s="35">
        <v>1453</v>
      </c>
      <c r="F19" s="25" t="s">
        <v>15</v>
      </c>
      <c r="G19" s="27">
        <v>474</v>
      </c>
      <c r="H19" s="36">
        <v>53</v>
      </c>
      <c r="I19" s="36">
        <v>1</v>
      </c>
      <c r="J19" s="36">
        <v>5</v>
      </c>
      <c r="K19" s="36">
        <v>59</v>
      </c>
      <c r="L19" s="36">
        <v>3</v>
      </c>
      <c r="M19" s="36">
        <v>3</v>
      </c>
      <c r="N19" s="36">
        <v>8</v>
      </c>
      <c r="O19" s="36">
        <v>35</v>
      </c>
      <c r="P19" s="36">
        <v>15</v>
      </c>
      <c r="Q19" s="36">
        <v>54</v>
      </c>
      <c r="R19" s="36">
        <v>14</v>
      </c>
      <c r="S19" s="36">
        <v>7</v>
      </c>
      <c r="T19" s="36">
        <v>28</v>
      </c>
      <c r="U19" s="36">
        <v>1</v>
      </c>
      <c r="V19" s="36">
        <v>0</v>
      </c>
      <c r="W19" s="36">
        <v>7</v>
      </c>
      <c r="X19" s="2">
        <f t="shared" si="0"/>
        <v>286</v>
      </c>
      <c r="Y19" s="2">
        <f t="shared" si="1"/>
        <v>293</v>
      </c>
      <c r="Z19" s="3" t="str">
        <f t="shared" si="2"/>
        <v> </v>
      </c>
      <c r="AA19" s="4">
        <f t="shared" si="3"/>
        <v>0.6181434599156118</v>
      </c>
      <c r="AB19" s="5">
        <f t="shared" si="4"/>
        <v>0.023890784982935155</v>
      </c>
      <c r="AC19" s="40">
        <f t="shared" si="5"/>
        <v>59</v>
      </c>
      <c r="AD19" s="40">
        <f t="shared" si="6"/>
        <v>73</v>
      </c>
      <c r="AE19" s="40">
        <f t="shared" si="7"/>
        <v>118</v>
      </c>
    </row>
    <row r="20" spans="1:31" ht="12.75">
      <c r="A20" s="25">
        <v>2</v>
      </c>
      <c r="B20" s="25">
        <v>2</v>
      </c>
      <c r="C20" s="25">
        <v>40</v>
      </c>
      <c r="D20" s="26" t="s">
        <v>19</v>
      </c>
      <c r="E20" s="35">
        <v>1454</v>
      </c>
      <c r="F20" s="25" t="s">
        <v>15</v>
      </c>
      <c r="G20" s="27">
        <v>441</v>
      </c>
      <c r="H20" s="36">
        <v>31</v>
      </c>
      <c r="I20" s="36">
        <v>2</v>
      </c>
      <c r="J20" s="36">
        <v>3</v>
      </c>
      <c r="K20" s="36">
        <v>68</v>
      </c>
      <c r="L20" s="36">
        <v>1</v>
      </c>
      <c r="M20" s="36">
        <v>3</v>
      </c>
      <c r="N20" s="36">
        <v>10</v>
      </c>
      <c r="O20" s="36">
        <v>17</v>
      </c>
      <c r="P20" s="36">
        <v>17</v>
      </c>
      <c r="Q20" s="36">
        <v>38</v>
      </c>
      <c r="R20" s="36">
        <v>16</v>
      </c>
      <c r="S20" s="36">
        <v>4</v>
      </c>
      <c r="T20" s="36">
        <v>37</v>
      </c>
      <c r="U20" s="36">
        <v>1</v>
      </c>
      <c r="V20" s="36">
        <v>1</v>
      </c>
      <c r="W20" s="36">
        <v>6</v>
      </c>
      <c r="X20" s="2">
        <f t="shared" si="0"/>
        <v>249</v>
      </c>
      <c r="Y20" s="2">
        <f t="shared" si="1"/>
        <v>255</v>
      </c>
      <c r="Z20" s="3" t="str">
        <f t="shared" si="2"/>
        <v> </v>
      </c>
      <c r="AA20" s="4">
        <f t="shared" si="3"/>
        <v>0.5782312925170068</v>
      </c>
      <c r="AB20" s="5">
        <f t="shared" si="4"/>
        <v>0.023529411764705882</v>
      </c>
      <c r="AC20" s="40">
        <f t="shared" si="5"/>
        <v>36</v>
      </c>
      <c r="AD20" s="40">
        <f t="shared" si="6"/>
        <v>82</v>
      </c>
      <c r="AE20" s="40">
        <f t="shared" si="7"/>
        <v>88</v>
      </c>
    </row>
    <row r="21" spans="1:31" ht="12.75">
      <c r="A21" s="25">
        <v>2</v>
      </c>
      <c r="B21" s="25">
        <v>2</v>
      </c>
      <c r="C21" s="25">
        <v>40</v>
      </c>
      <c r="D21" s="26" t="s">
        <v>19</v>
      </c>
      <c r="E21" s="35">
        <v>1454</v>
      </c>
      <c r="F21" s="25" t="s">
        <v>16</v>
      </c>
      <c r="G21" s="27">
        <v>441</v>
      </c>
      <c r="H21" s="36">
        <v>34</v>
      </c>
      <c r="I21" s="36">
        <v>1</v>
      </c>
      <c r="J21" s="36">
        <v>4</v>
      </c>
      <c r="K21" s="36">
        <v>57</v>
      </c>
      <c r="L21" s="36">
        <v>8</v>
      </c>
      <c r="M21" s="36">
        <v>6</v>
      </c>
      <c r="N21" s="36">
        <v>10</v>
      </c>
      <c r="O21" s="36">
        <v>30</v>
      </c>
      <c r="P21" s="36">
        <v>18</v>
      </c>
      <c r="Q21" s="36">
        <v>31</v>
      </c>
      <c r="R21" s="36">
        <v>8</v>
      </c>
      <c r="S21" s="36">
        <v>6</v>
      </c>
      <c r="T21" s="36">
        <v>47</v>
      </c>
      <c r="U21" s="36">
        <v>0</v>
      </c>
      <c r="V21" s="36">
        <v>1</v>
      </c>
      <c r="W21" s="36">
        <v>2</v>
      </c>
      <c r="X21" s="2">
        <f t="shared" si="0"/>
        <v>261</v>
      </c>
      <c r="Y21" s="2">
        <f t="shared" si="1"/>
        <v>263</v>
      </c>
      <c r="Z21" s="3" t="str">
        <f t="shared" si="2"/>
        <v> </v>
      </c>
      <c r="AA21" s="4">
        <f t="shared" si="3"/>
        <v>0.5963718820861678</v>
      </c>
      <c r="AB21" s="5">
        <f t="shared" si="4"/>
        <v>0.0076045627376425855</v>
      </c>
      <c r="AC21" s="40">
        <f t="shared" si="5"/>
        <v>39</v>
      </c>
      <c r="AD21" s="40">
        <f t="shared" si="6"/>
        <v>81</v>
      </c>
      <c r="AE21" s="40">
        <f t="shared" si="7"/>
        <v>87</v>
      </c>
    </row>
    <row r="22" spans="1:31" ht="12.75">
      <c r="A22" s="25">
        <v>2</v>
      </c>
      <c r="B22" s="25">
        <v>2</v>
      </c>
      <c r="C22" s="25">
        <v>40</v>
      </c>
      <c r="D22" s="26" t="s">
        <v>19</v>
      </c>
      <c r="E22" s="35">
        <v>1455</v>
      </c>
      <c r="F22" s="25" t="s">
        <v>15</v>
      </c>
      <c r="G22" s="27">
        <v>621</v>
      </c>
      <c r="H22" s="36">
        <v>62</v>
      </c>
      <c r="I22" s="36">
        <v>4</v>
      </c>
      <c r="J22" s="36">
        <v>5</v>
      </c>
      <c r="K22" s="36">
        <v>84</v>
      </c>
      <c r="L22" s="36">
        <v>7</v>
      </c>
      <c r="M22" s="36">
        <v>3</v>
      </c>
      <c r="N22" s="36">
        <v>19</v>
      </c>
      <c r="O22" s="36">
        <v>39</v>
      </c>
      <c r="P22" s="36">
        <v>17</v>
      </c>
      <c r="Q22" s="36">
        <v>32</v>
      </c>
      <c r="R22" s="36">
        <v>24</v>
      </c>
      <c r="S22" s="36">
        <v>4</v>
      </c>
      <c r="T22" s="36">
        <v>14</v>
      </c>
      <c r="U22" s="36">
        <v>0</v>
      </c>
      <c r="V22" s="36">
        <v>0</v>
      </c>
      <c r="W22" s="36">
        <v>9</v>
      </c>
      <c r="X22" s="2">
        <f t="shared" si="0"/>
        <v>314</v>
      </c>
      <c r="Y22" s="2">
        <f t="shared" si="1"/>
        <v>323</v>
      </c>
      <c r="Z22" s="3" t="str">
        <f t="shared" si="2"/>
        <v> </v>
      </c>
      <c r="AA22" s="4">
        <f t="shared" si="3"/>
        <v>0.5201288244766505</v>
      </c>
      <c r="AB22" s="5">
        <f t="shared" si="4"/>
        <v>0.02786377708978328</v>
      </c>
      <c r="AC22" s="40">
        <f t="shared" si="5"/>
        <v>71</v>
      </c>
      <c r="AD22" s="40">
        <f t="shared" si="6"/>
        <v>113</v>
      </c>
      <c r="AE22" s="40">
        <f t="shared" si="7"/>
        <v>112</v>
      </c>
    </row>
    <row r="23" spans="1:31" ht="12.75">
      <c r="A23" s="25">
        <v>2</v>
      </c>
      <c r="B23" s="25">
        <v>2</v>
      </c>
      <c r="C23" s="25">
        <v>40</v>
      </c>
      <c r="D23" s="26" t="s">
        <v>19</v>
      </c>
      <c r="E23" s="35">
        <v>1455</v>
      </c>
      <c r="F23" s="25" t="s">
        <v>16</v>
      </c>
      <c r="G23" s="27">
        <v>621</v>
      </c>
      <c r="H23" s="36">
        <v>50</v>
      </c>
      <c r="I23" s="36">
        <v>1</v>
      </c>
      <c r="J23" s="36">
        <v>4</v>
      </c>
      <c r="K23" s="36">
        <v>85</v>
      </c>
      <c r="L23" s="36">
        <v>7</v>
      </c>
      <c r="M23" s="36">
        <v>2</v>
      </c>
      <c r="N23" s="36">
        <v>15</v>
      </c>
      <c r="O23" s="36">
        <v>31</v>
      </c>
      <c r="P23" s="36">
        <v>26</v>
      </c>
      <c r="Q23" s="36">
        <v>45</v>
      </c>
      <c r="R23" s="36">
        <v>15</v>
      </c>
      <c r="S23" s="36">
        <v>2</v>
      </c>
      <c r="T23" s="36">
        <v>22</v>
      </c>
      <c r="U23" s="36">
        <v>0</v>
      </c>
      <c r="V23" s="36">
        <v>0</v>
      </c>
      <c r="W23" s="36">
        <v>5</v>
      </c>
      <c r="X23" s="2">
        <f t="shared" si="0"/>
        <v>305</v>
      </c>
      <c r="Y23" s="2">
        <f t="shared" si="1"/>
        <v>310</v>
      </c>
      <c r="Z23" s="3" t="str">
        <f t="shared" si="2"/>
        <v> </v>
      </c>
      <c r="AA23" s="4">
        <f t="shared" si="3"/>
        <v>0.499194847020934</v>
      </c>
      <c r="AB23" s="5">
        <f t="shared" si="4"/>
        <v>0.016129032258064516</v>
      </c>
      <c r="AC23" s="40">
        <f t="shared" si="5"/>
        <v>55</v>
      </c>
      <c r="AD23" s="40">
        <f t="shared" si="6"/>
        <v>109</v>
      </c>
      <c r="AE23" s="40">
        <f t="shared" si="7"/>
        <v>117</v>
      </c>
    </row>
    <row r="24" spans="1:31" ht="12.75">
      <c r="A24" s="25">
        <v>2</v>
      </c>
      <c r="B24" s="25">
        <v>2</v>
      </c>
      <c r="C24" s="25">
        <v>40</v>
      </c>
      <c r="D24" s="26" t="s">
        <v>19</v>
      </c>
      <c r="E24" s="35">
        <v>1455</v>
      </c>
      <c r="F24" s="25" t="s">
        <v>17</v>
      </c>
      <c r="G24" s="27">
        <v>620</v>
      </c>
      <c r="H24" s="36">
        <v>66</v>
      </c>
      <c r="I24" s="36">
        <v>3</v>
      </c>
      <c r="J24" s="36">
        <v>2</v>
      </c>
      <c r="K24" s="36">
        <v>73</v>
      </c>
      <c r="L24" s="36">
        <v>8</v>
      </c>
      <c r="M24" s="36">
        <v>2</v>
      </c>
      <c r="N24" s="36">
        <v>18</v>
      </c>
      <c r="O24" s="36">
        <v>21</v>
      </c>
      <c r="P24" s="36">
        <v>18</v>
      </c>
      <c r="Q24" s="36">
        <v>27</v>
      </c>
      <c r="R24" s="36">
        <v>18</v>
      </c>
      <c r="S24" s="36">
        <v>4</v>
      </c>
      <c r="T24" s="36">
        <v>12</v>
      </c>
      <c r="U24" s="36">
        <v>0</v>
      </c>
      <c r="V24" s="36">
        <v>0</v>
      </c>
      <c r="W24" s="36">
        <v>7</v>
      </c>
      <c r="X24" s="2">
        <f t="shared" si="0"/>
        <v>272</v>
      </c>
      <c r="Y24" s="2">
        <f t="shared" si="1"/>
        <v>279</v>
      </c>
      <c r="Z24" s="3" t="str">
        <f t="shared" si="2"/>
        <v> </v>
      </c>
      <c r="AA24" s="4">
        <f t="shared" si="3"/>
        <v>0.45</v>
      </c>
      <c r="AB24" s="5">
        <f t="shared" si="4"/>
        <v>0.025089605734767026</v>
      </c>
      <c r="AC24" s="40">
        <f t="shared" si="5"/>
        <v>71</v>
      </c>
      <c r="AD24" s="40">
        <f t="shared" si="6"/>
        <v>101</v>
      </c>
      <c r="AE24" s="40">
        <f t="shared" si="7"/>
        <v>84</v>
      </c>
    </row>
    <row r="25" spans="1:31" ht="12.75">
      <c r="A25" s="25">
        <v>2</v>
      </c>
      <c r="B25" s="25">
        <v>2</v>
      </c>
      <c r="C25" s="25">
        <v>40</v>
      </c>
      <c r="D25" s="26" t="s">
        <v>19</v>
      </c>
      <c r="E25" s="35">
        <v>1455</v>
      </c>
      <c r="F25" s="25" t="s">
        <v>18</v>
      </c>
      <c r="G25" s="27">
        <v>620</v>
      </c>
      <c r="H25" s="36">
        <v>51</v>
      </c>
      <c r="I25" s="36">
        <v>1</v>
      </c>
      <c r="J25" s="36">
        <v>7</v>
      </c>
      <c r="K25" s="36">
        <v>97</v>
      </c>
      <c r="L25" s="36">
        <v>3</v>
      </c>
      <c r="M25" s="36">
        <v>5</v>
      </c>
      <c r="N25" s="36">
        <v>21</v>
      </c>
      <c r="O25" s="36">
        <v>32</v>
      </c>
      <c r="P25" s="36">
        <v>17</v>
      </c>
      <c r="Q25" s="36">
        <v>35</v>
      </c>
      <c r="R25" s="36">
        <v>16</v>
      </c>
      <c r="S25" s="36">
        <v>7</v>
      </c>
      <c r="T25" s="36">
        <v>15</v>
      </c>
      <c r="U25" s="36">
        <v>0</v>
      </c>
      <c r="V25" s="36">
        <v>0</v>
      </c>
      <c r="W25" s="36">
        <v>10</v>
      </c>
      <c r="X25" s="2">
        <f t="shared" si="0"/>
        <v>307</v>
      </c>
      <c r="Y25" s="2">
        <f t="shared" si="1"/>
        <v>317</v>
      </c>
      <c r="Z25" s="3" t="str">
        <f t="shared" si="2"/>
        <v> </v>
      </c>
      <c r="AA25" s="4">
        <f t="shared" si="3"/>
        <v>0.5112903225806451</v>
      </c>
      <c r="AB25" s="5">
        <f t="shared" si="4"/>
        <v>0.031545741324921134</v>
      </c>
      <c r="AC25" s="40">
        <f t="shared" si="5"/>
        <v>59</v>
      </c>
      <c r="AD25" s="40">
        <f t="shared" si="6"/>
        <v>126</v>
      </c>
      <c r="AE25" s="40">
        <f t="shared" si="7"/>
        <v>100</v>
      </c>
    </row>
    <row r="26" spans="1:31" s="62" customFormat="1" ht="12.75">
      <c r="A26" s="52">
        <v>2</v>
      </c>
      <c r="B26" s="52">
        <v>3</v>
      </c>
      <c r="C26" s="52">
        <v>40</v>
      </c>
      <c r="D26" s="53" t="s">
        <v>19</v>
      </c>
      <c r="E26" s="54">
        <v>1456</v>
      </c>
      <c r="F26" s="52" t="s">
        <v>15</v>
      </c>
      <c r="G26" s="55">
        <v>708</v>
      </c>
      <c r="H26" s="56">
        <v>91</v>
      </c>
      <c r="I26" s="56">
        <v>3</v>
      </c>
      <c r="J26" s="56">
        <v>1</v>
      </c>
      <c r="K26" s="56">
        <v>203</v>
      </c>
      <c r="L26" s="56">
        <v>8</v>
      </c>
      <c r="M26" s="56">
        <v>4</v>
      </c>
      <c r="N26" s="56">
        <v>8</v>
      </c>
      <c r="O26" s="56">
        <v>10</v>
      </c>
      <c r="P26" s="56">
        <v>9</v>
      </c>
      <c r="Q26" s="56">
        <v>24</v>
      </c>
      <c r="R26" s="56">
        <v>3</v>
      </c>
      <c r="S26" s="56">
        <v>2</v>
      </c>
      <c r="T26" s="56">
        <v>16</v>
      </c>
      <c r="U26" s="56">
        <v>1</v>
      </c>
      <c r="V26" s="56">
        <v>0</v>
      </c>
      <c r="W26" s="56">
        <v>13</v>
      </c>
      <c r="X26" s="57">
        <f t="shared" si="0"/>
        <v>383</v>
      </c>
      <c r="Y26" s="57">
        <f t="shared" si="1"/>
        <v>396</v>
      </c>
      <c r="Z26" s="58" t="str">
        <f t="shared" si="2"/>
        <v> </v>
      </c>
      <c r="AA26" s="59">
        <f t="shared" si="3"/>
        <v>0.559322033898305</v>
      </c>
      <c r="AB26" s="60">
        <f t="shared" si="4"/>
        <v>0.03282828282828283</v>
      </c>
      <c r="AC26" s="61">
        <f t="shared" si="5"/>
        <v>95</v>
      </c>
      <c r="AD26" s="61">
        <f t="shared" si="6"/>
        <v>223</v>
      </c>
      <c r="AE26" s="61">
        <f t="shared" si="7"/>
        <v>46</v>
      </c>
    </row>
    <row r="27" spans="1:31" s="62" customFormat="1" ht="12.75">
      <c r="A27" s="52">
        <v>2</v>
      </c>
      <c r="B27" s="52">
        <v>3</v>
      </c>
      <c r="C27" s="52">
        <v>40</v>
      </c>
      <c r="D27" s="53" t="s">
        <v>19</v>
      </c>
      <c r="E27" s="54">
        <v>1457</v>
      </c>
      <c r="F27" s="52" t="s">
        <v>15</v>
      </c>
      <c r="G27" s="55">
        <v>666</v>
      </c>
      <c r="H27" s="56">
        <v>110</v>
      </c>
      <c r="I27" s="56">
        <v>1</v>
      </c>
      <c r="J27" s="56">
        <v>14</v>
      </c>
      <c r="K27" s="56">
        <v>144</v>
      </c>
      <c r="L27" s="56">
        <v>2</v>
      </c>
      <c r="M27" s="56">
        <v>4</v>
      </c>
      <c r="N27" s="56">
        <v>9</v>
      </c>
      <c r="O27" s="56">
        <v>16</v>
      </c>
      <c r="P27" s="56">
        <v>8</v>
      </c>
      <c r="Q27" s="56">
        <v>27</v>
      </c>
      <c r="R27" s="56">
        <v>3</v>
      </c>
      <c r="S27" s="56">
        <v>3</v>
      </c>
      <c r="T27" s="56">
        <v>15</v>
      </c>
      <c r="U27" s="56">
        <v>1</v>
      </c>
      <c r="V27" s="56">
        <v>0</v>
      </c>
      <c r="W27" s="56">
        <v>14</v>
      </c>
      <c r="X27" s="57">
        <f t="shared" si="0"/>
        <v>357</v>
      </c>
      <c r="Y27" s="57">
        <f t="shared" si="1"/>
        <v>371</v>
      </c>
      <c r="Z27" s="58" t="str">
        <f t="shared" si="2"/>
        <v> </v>
      </c>
      <c r="AA27" s="59">
        <f t="shared" si="3"/>
        <v>0.5570570570570571</v>
      </c>
      <c r="AB27" s="60">
        <f t="shared" si="4"/>
        <v>0.03773584905660377</v>
      </c>
      <c r="AC27" s="61">
        <f t="shared" si="5"/>
        <v>125</v>
      </c>
      <c r="AD27" s="61">
        <f t="shared" si="6"/>
        <v>159</v>
      </c>
      <c r="AE27" s="61">
        <f t="shared" si="7"/>
        <v>54</v>
      </c>
    </row>
    <row r="28" spans="1:31" ht="12.75">
      <c r="A28" s="25">
        <v>2</v>
      </c>
      <c r="B28" s="25">
        <v>2</v>
      </c>
      <c r="C28" s="25">
        <v>40</v>
      </c>
      <c r="D28" s="26" t="s">
        <v>19</v>
      </c>
      <c r="E28" s="35">
        <v>1458</v>
      </c>
      <c r="F28" s="25" t="s">
        <v>15</v>
      </c>
      <c r="G28" s="27">
        <v>485</v>
      </c>
      <c r="H28" s="36">
        <v>102</v>
      </c>
      <c r="I28" s="36">
        <v>5</v>
      </c>
      <c r="J28" s="36">
        <v>10</v>
      </c>
      <c r="K28" s="36">
        <v>73</v>
      </c>
      <c r="L28" s="36">
        <v>1</v>
      </c>
      <c r="M28" s="36">
        <v>2</v>
      </c>
      <c r="N28" s="36">
        <v>13</v>
      </c>
      <c r="O28" s="36">
        <v>30</v>
      </c>
      <c r="P28" s="36">
        <v>20</v>
      </c>
      <c r="Q28" s="36">
        <v>46</v>
      </c>
      <c r="R28" s="36">
        <v>13</v>
      </c>
      <c r="S28" s="36">
        <v>0</v>
      </c>
      <c r="T28" s="36">
        <v>10</v>
      </c>
      <c r="U28" s="36">
        <v>0</v>
      </c>
      <c r="V28" s="36">
        <v>0</v>
      </c>
      <c r="W28" s="36">
        <v>16</v>
      </c>
      <c r="X28" s="2">
        <f t="shared" si="0"/>
        <v>325</v>
      </c>
      <c r="Y28" s="2">
        <f t="shared" si="1"/>
        <v>341</v>
      </c>
      <c r="Z28" s="3" t="str">
        <f t="shared" si="2"/>
        <v> </v>
      </c>
      <c r="AA28" s="4">
        <f t="shared" si="3"/>
        <v>0.7030927835051546</v>
      </c>
      <c r="AB28" s="5">
        <f t="shared" si="4"/>
        <v>0.0469208211143695</v>
      </c>
      <c r="AC28" s="40">
        <f t="shared" si="5"/>
        <v>117</v>
      </c>
      <c r="AD28" s="40">
        <f t="shared" si="6"/>
        <v>89</v>
      </c>
      <c r="AE28" s="40">
        <f t="shared" si="7"/>
        <v>109</v>
      </c>
    </row>
    <row r="29" spans="1:31" ht="12.75">
      <c r="A29" s="25">
        <v>2</v>
      </c>
      <c r="B29" s="25">
        <v>2</v>
      </c>
      <c r="C29" s="25">
        <v>40</v>
      </c>
      <c r="D29" s="26" t="s">
        <v>19</v>
      </c>
      <c r="E29" s="35">
        <v>1459</v>
      </c>
      <c r="F29" s="25" t="s">
        <v>15</v>
      </c>
      <c r="G29" s="27">
        <v>242</v>
      </c>
      <c r="H29" s="36">
        <v>36</v>
      </c>
      <c r="I29" s="36">
        <v>3</v>
      </c>
      <c r="J29" s="36">
        <v>1</v>
      </c>
      <c r="K29" s="36">
        <v>41</v>
      </c>
      <c r="L29" s="36">
        <v>5</v>
      </c>
      <c r="M29" s="36">
        <v>1</v>
      </c>
      <c r="N29" s="36">
        <v>4</v>
      </c>
      <c r="O29" s="36">
        <v>6</v>
      </c>
      <c r="P29" s="36">
        <v>0</v>
      </c>
      <c r="Q29" s="36">
        <v>10</v>
      </c>
      <c r="R29" s="36">
        <v>3</v>
      </c>
      <c r="S29" s="36">
        <v>1</v>
      </c>
      <c r="T29" s="36">
        <v>11</v>
      </c>
      <c r="U29" s="36">
        <v>1</v>
      </c>
      <c r="V29" s="36">
        <v>0</v>
      </c>
      <c r="W29" s="36">
        <v>3</v>
      </c>
      <c r="X29" s="2">
        <f t="shared" si="0"/>
        <v>123</v>
      </c>
      <c r="Y29" s="2">
        <f t="shared" si="1"/>
        <v>126</v>
      </c>
      <c r="Z29" s="3" t="str">
        <f t="shared" si="2"/>
        <v> </v>
      </c>
      <c r="AA29" s="4">
        <f t="shared" si="3"/>
        <v>0.5206611570247934</v>
      </c>
      <c r="AB29" s="5">
        <f t="shared" si="4"/>
        <v>0.023809523809523808</v>
      </c>
      <c r="AC29" s="40">
        <f t="shared" si="5"/>
        <v>40</v>
      </c>
      <c r="AD29" s="40">
        <f t="shared" si="6"/>
        <v>51</v>
      </c>
      <c r="AE29" s="40">
        <f t="shared" si="7"/>
        <v>19</v>
      </c>
    </row>
    <row r="30" spans="1:31" ht="12.75">
      <c r="A30" s="25">
        <v>2</v>
      </c>
      <c r="B30" s="25">
        <v>2</v>
      </c>
      <c r="C30" s="25">
        <v>40</v>
      </c>
      <c r="D30" s="26" t="s">
        <v>19</v>
      </c>
      <c r="E30" s="35">
        <v>1460</v>
      </c>
      <c r="F30" s="25" t="s">
        <v>15</v>
      </c>
      <c r="G30" s="27">
        <v>403</v>
      </c>
      <c r="H30" s="36">
        <v>48</v>
      </c>
      <c r="I30" s="36">
        <v>1</v>
      </c>
      <c r="J30" s="36">
        <v>4</v>
      </c>
      <c r="K30" s="36">
        <v>65</v>
      </c>
      <c r="L30" s="36">
        <v>9</v>
      </c>
      <c r="M30" s="36">
        <v>6</v>
      </c>
      <c r="N30" s="36">
        <v>8</v>
      </c>
      <c r="O30" s="36">
        <v>13</v>
      </c>
      <c r="P30" s="36">
        <v>6</v>
      </c>
      <c r="Q30" s="36">
        <v>17</v>
      </c>
      <c r="R30" s="36">
        <v>8</v>
      </c>
      <c r="S30" s="36">
        <v>3</v>
      </c>
      <c r="T30" s="36">
        <v>30</v>
      </c>
      <c r="U30" s="36">
        <v>0</v>
      </c>
      <c r="V30" s="36">
        <v>0</v>
      </c>
      <c r="W30" s="36">
        <v>10</v>
      </c>
      <c r="X30" s="2">
        <f t="shared" si="0"/>
        <v>218</v>
      </c>
      <c r="Y30" s="2">
        <f t="shared" si="1"/>
        <v>228</v>
      </c>
      <c r="Z30" s="3" t="str">
        <f t="shared" si="2"/>
        <v> </v>
      </c>
      <c r="AA30" s="4">
        <f t="shared" si="3"/>
        <v>0.56575682382134</v>
      </c>
      <c r="AB30" s="5">
        <f t="shared" si="4"/>
        <v>0.043859649122807015</v>
      </c>
      <c r="AC30" s="40">
        <f t="shared" si="5"/>
        <v>53</v>
      </c>
      <c r="AD30" s="40">
        <f t="shared" si="6"/>
        <v>88</v>
      </c>
      <c r="AE30" s="40">
        <f t="shared" si="7"/>
        <v>44</v>
      </c>
    </row>
    <row r="31" spans="1:31" ht="12.75">
      <c r="A31" s="25">
        <v>2</v>
      </c>
      <c r="B31" s="25">
        <v>2</v>
      </c>
      <c r="C31" s="25">
        <v>40</v>
      </c>
      <c r="D31" s="26" t="s">
        <v>19</v>
      </c>
      <c r="E31" s="49">
        <v>1460</v>
      </c>
      <c r="F31" s="25" t="s">
        <v>16</v>
      </c>
      <c r="G31" s="27">
        <v>402</v>
      </c>
      <c r="H31" s="36">
        <v>47</v>
      </c>
      <c r="I31" s="36">
        <v>4</v>
      </c>
      <c r="J31" s="36">
        <v>2</v>
      </c>
      <c r="K31" s="36">
        <v>41</v>
      </c>
      <c r="L31" s="36">
        <v>6</v>
      </c>
      <c r="M31" s="36">
        <v>4</v>
      </c>
      <c r="N31" s="36">
        <v>9</v>
      </c>
      <c r="O31" s="36">
        <v>16</v>
      </c>
      <c r="P31" s="36">
        <v>13</v>
      </c>
      <c r="Q31" s="36">
        <v>18</v>
      </c>
      <c r="R31" s="36">
        <v>10</v>
      </c>
      <c r="S31" s="36">
        <v>0</v>
      </c>
      <c r="T31" s="36">
        <v>29</v>
      </c>
      <c r="U31" s="36">
        <v>1</v>
      </c>
      <c r="V31" s="36">
        <v>0</v>
      </c>
      <c r="W31" s="36">
        <v>13</v>
      </c>
      <c r="X31" s="2">
        <f t="shared" si="0"/>
        <v>200</v>
      </c>
      <c r="Y31" s="2">
        <f t="shared" si="1"/>
        <v>213</v>
      </c>
      <c r="Z31" s="3" t="str">
        <f t="shared" si="2"/>
        <v> </v>
      </c>
      <c r="AA31" s="4">
        <f t="shared" si="3"/>
        <v>0.5298507462686567</v>
      </c>
      <c r="AB31" s="5">
        <f t="shared" si="4"/>
        <v>0.06103286384976526</v>
      </c>
      <c r="AC31" s="40">
        <f t="shared" si="5"/>
        <v>53</v>
      </c>
      <c r="AD31" s="40">
        <f t="shared" si="6"/>
        <v>60</v>
      </c>
      <c r="AE31" s="40">
        <f t="shared" si="7"/>
        <v>57</v>
      </c>
    </row>
    <row r="32" spans="1:31" ht="12.75">
      <c r="A32" s="25">
        <v>2</v>
      </c>
      <c r="B32" s="25">
        <v>2</v>
      </c>
      <c r="C32" s="25">
        <v>40</v>
      </c>
      <c r="D32" s="26" t="s">
        <v>19</v>
      </c>
      <c r="E32" s="49">
        <v>1461</v>
      </c>
      <c r="F32" s="25" t="s">
        <v>15</v>
      </c>
      <c r="G32" s="27">
        <v>364</v>
      </c>
      <c r="H32" s="36">
        <v>34</v>
      </c>
      <c r="I32" s="36">
        <v>7</v>
      </c>
      <c r="J32" s="36">
        <v>3</v>
      </c>
      <c r="K32" s="36">
        <v>62</v>
      </c>
      <c r="L32" s="36">
        <v>2</v>
      </c>
      <c r="M32" s="36">
        <v>2</v>
      </c>
      <c r="N32" s="36">
        <v>9</v>
      </c>
      <c r="O32" s="36">
        <v>36</v>
      </c>
      <c r="P32" s="36">
        <v>9</v>
      </c>
      <c r="Q32" s="36">
        <v>17</v>
      </c>
      <c r="R32" s="36">
        <v>11</v>
      </c>
      <c r="S32" s="36">
        <v>2</v>
      </c>
      <c r="T32" s="36">
        <v>22</v>
      </c>
      <c r="U32" s="36">
        <v>0</v>
      </c>
      <c r="V32" s="36">
        <v>0</v>
      </c>
      <c r="W32" s="36">
        <v>14</v>
      </c>
      <c r="X32" s="2">
        <f t="shared" si="0"/>
        <v>216</v>
      </c>
      <c r="Y32" s="2">
        <f t="shared" si="1"/>
        <v>230</v>
      </c>
      <c r="Z32" s="3" t="str">
        <f t="shared" si="2"/>
        <v> </v>
      </c>
      <c r="AA32" s="4">
        <f t="shared" si="3"/>
        <v>0.6318681318681318</v>
      </c>
      <c r="AB32" s="5">
        <f t="shared" si="4"/>
        <v>0.06086956521739131</v>
      </c>
      <c r="AC32" s="40">
        <f t="shared" si="5"/>
        <v>44</v>
      </c>
      <c r="AD32" s="40">
        <f t="shared" si="6"/>
        <v>75</v>
      </c>
      <c r="AE32" s="40">
        <f t="shared" si="7"/>
        <v>73</v>
      </c>
    </row>
    <row r="33" spans="1:31" ht="12.75">
      <c r="A33" s="25">
        <v>2</v>
      </c>
      <c r="B33" s="25">
        <v>2</v>
      </c>
      <c r="C33" s="25">
        <v>40</v>
      </c>
      <c r="D33" s="26" t="s">
        <v>19</v>
      </c>
      <c r="E33" s="49">
        <v>1462</v>
      </c>
      <c r="F33" s="25" t="s">
        <v>15</v>
      </c>
      <c r="G33" s="27">
        <v>516</v>
      </c>
      <c r="H33" s="36">
        <v>38</v>
      </c>
      <c r="I33" s="36">
        <v>1</v>
      </c>
      <c r="J33" s="36">
        <v>6</v>
      </c>
      <c r="K33" s="36">
        <v>73</v>
      </c>
      <c r="L33" s="36">
        <v>10</v>
      </c>
      <c r="M33" s="36">
        <v>4</v>
      </c>
      <c r="N33" s="36">
        <v>14</v>
      </c>
      <c r="O33" s="36">
        <v>21</v>
      </c>
      <c r="P33" s="36">
        <v>19</v>
      </c>
      <c r="Q33" s="36">
        <v>44</v>
      </c>
      <c r="R33" s="36">
        <v>13</v>
      </c>
      <c r="S33" s="36">
        <v>2</v>
      </c>
      <c r="T33" s="36">
        <v>14</v>
      </c>
      <c r="U33" s="36">
        <v>0</v>
      </c>
      <c r="V33" s="36">
        <v>0</v>
      </c>
      <c r="W33" s="36">
        <v>10</v>
      </c>
      <c r="X33" s="2">
        <f t="shared" si="0"/>
        <v>259</v>
      </c>
      <c r="Y33" s="2">
        <f t="shared" si="1"/>
        <v>269</v>
      </c>
      <c r="Z33" s="3" t="str">
        <f t="shared" si="2"/>
        <v> </v>
      </c>
      <c r="AA33" s="4">
        <f t="shared" si="3"/>
        <v>0.5213178294573644</v>
      </c>
      <c r="AB33" s="5">
        <f t="shared" si="4"/>
        <v>0.03717472118959108</v>
      </c>
      <c r="AC33" s="40">
        <f t="shared" si="5"/>
        <v>45</v>
      </c>
      <c r="AD33" s="40">
        <f t="shared" si="6"/>
        <v>101</v>
      </c>
      <c r="AE33" s="40">
        <f t="shared" si="7"/>
        <v>97</v>
      </c>
    </row>
    <row r="34" spans="1:31" ht="12.75">
      <c r="A34" s="25">
        <v>2</v>
      </c>
      <c r="B34" s="25">
        <v>2</v>
      </c>
      <c r="C34" s="25">
        <v>40</v>
      </c>
      <c r="D34" s="26" t="s">
        <v>19</v>
      </c>
      <c r="E34" s="49">
        <v>1462</v>
      </c>
      <c r="F34" s="25" t="s">
        <v>16</v>
      </c>
      <c r="G34" s="27">
        <v>515</v>
      </c>
      <c r="H34" s="36">
        <v>29</v>
      </c>
      <c r="I34" s="36">
        <v>4</v>
      </c>
      <c r="J34" s="36">
        <v>9</v>
      </c>
      <c r="K34" s="36">
        <v>93</v>
      </c>
      <c r="L34" s="36">
        <v>6</v>
      </c>
      <c r="M34" s="36">
        <v>1</v>
      </c>
      <c r="N34" s="36">
        <v>11</v>
      </c>
      <c r="O34" s="36">
        <v>29</v>
      </c>
      <c r="P34" s="36">
        <v>5</v>
      </c>
      <c r="Q34" s="36">
        <v>46</v>
      </c>
      <c r="R34" s="36">
        <v>16</v>
      </c>
      <c r="S34" s="36">
        <v>1</v>
      </c>
      <c r="T34" s="36">
        <v>12</v>
      </c>
      <c r="U34" s="36">
        <v>0</v>
      </c>
      <c r="V34" s="36">
        <v>0</v>
      </c>
      <c r="W34" s="36">
        <v>9</v>
      </c>
      <c r="X34" s="2">
        <f t="shared" si="0"/>
        <v>262</v>
      </c>
      <c r="Y34" s="2">
        <f t="shared" si="1"/>
        <v>271</v>
      </c>
      <c r="Z34" s="3" t="str">
        <f t="shared" si="2"/>
        <v> </v>
      </c>
      <c r="AA34" s="4">
        <f t="shared" si="3"/>
        <v>0.5262135922330097</v>
      </c>
      <c r="AB34" s="5">
        <f t="shared" si="4"/>
        <v>0.033210332103321034</v>
      </c>
      <c r="AC34" s="40">
        <f t="shared" si="5"/>
        <v>42</v>
      </c>
      <c r="AD34" s="40">
        <f t="shared" si="6"/>
        <v>111</v>
      </c>
      <c r="AE34" s="40">
        <f t="shared" si="7"/>
        <v>96</v>
      </c>
    </row>
    <row r="35" spans="1:31" ht="12.75">
      <c r="A35" s="25">
        <v>2</v>
      </c>
      <c r="B35" s="25">
        <v>2</v>
      </c>
      <c r="C35" s="25">
        <v>40</v>
      </c>
      <c r="D35" s="26" t="s">
        <v>19</v>
      </c>
      <c r="E35" s="49">
        <v>1463</v>
      </c>
      <c r="F35" s="25" t="s">
        <v>15</v>
      </c>
      <c r="G35" s="27">
        <v>396</v>
      </c>
      <c r="H35" s="36">
        <v>62</v>
      </c>
      <c r="I35" s="36">
        <v>5</v>
      </c>
      <c r="J35" s="36">
        <v>6</v>
      </c>
      <c r="K35" s="36">
        <v>62</v>
      </c>
      <c r="L35" s="36">
        <v>7</v>
      </c>
      <c r="M35" s="36">
        <v>3</v>
      </c>
      <c r="N35" s="36">
        <v>9</v>
      </c>
      <c r="O35" s="36">
        <v>24</v>
      </c>
      <c r="P35" s="36">
        <v>10</v>
      </c>
      <c r="Q35" s="36">
        <v>20</v>
      </c>
      <c r="R35" s="36">
        <v>9</v>
      </c>
      <c r="S35" s="36">
        <v>5</v>
      </c>
      <c r="T35" s="36">
        <v>1</v>
      </c>
      <c r="U35" s="36">
        <v>0</v>
      </c>
      <c r="V35" s="36">
        <v>0</v>
      </c>
      <c r="W35" s="36">
        <v>5</v>
      </c>
      <c r="X35" s="2">
        <f t="shared" si="0"/>
        <v>223</v>
      </c>
      <c r="Y35" s="2">
        <f t="shared" si="1"/>
        <v>228</v>
      </c>
      <c r="Z35" s="3" t="str">
        <f t="shared" si="2"/>
        <v> </v>
      </c>
      <c r="AA35" s="4">
        <f t="shared" si="3"/>
        <v>0.5757575757575758</v>
      </c>
      <c r="AB35" s="5">
        <f t="shared" si="4"/>
        <v>0.021929824561403508</v>
      </c>
      <c r="AC35" s="40">
        <f t="shared" si="5"/>
        <v>73</v>
      </c>
      <c r="AD35" s="40">
        <f t="shared" si="6"/>
        <v>81</v>
      </c>
      <c r="AE35" s="40">
        <f t="shared" si="7"/>
        <v>63</v>
      </c>
    </row>
    <row r="36" spans="1:31" ht="12.75">
      <c r="A36" s="25">
        <v>2</v>
      </c>
      <c r="B36" s="25">
        <v>2</v>
      </c>
      <c r="C36" s="25">
        <v>40</v>
      </c>
      <c r="D36" s="26" t="s">
        <v>19</v>
      </c>
      <c r="E36" s="49">
        <v>1463</v>
      </c>
      <c r="F36" s="25" t="s">
        <v>16</v>
      </c>
      <c r="G36" s="27">
        <v>395</v>
      </c>
      <c r="H36" s="36">
        <v>48</v>
      </c>
      <c r="I36" s="36">
        <v>2</v>
      </c>
      <c r="J36" s="36">
        <v>7</v>
      </c>
      <c r="K36" s="36">
        <v>89</v>
      </c>
      <c r="L36" s="36">
        <v>6</v>
      </c>
      <c r="M36" s="36">
        <v>2</v>
      </c>
      <c r="N36" s="36">
        <v>11</v>
      </c>
      <c r="O36" s="36">
        <v>25</v>
      </c>
      <c r="P36" s="36">
        <v>18</v>
      </c>
      <c r="Q36" s="36">
        <v>30</v>
      </c>
      <c r="R36" s="36">
        <v>14</v>
      </c>
      <c r="S36" s="36">
        <v>2</v>
      </c>
      <c r="T36" s="36">
        <v>12</v>
      </c>
      <c r="U36" s="36">
        <v>0</v>
      </c>
      <c r="V36" s="36">
        <v>0</v>
      </c>
      <c r="W36" s="36">
        <v>5</v>
      </c>
      <c r="X36" s="2">
        <f t="shared" si="0"/>
        <v>266</v>
      </c>
      <c r="Y36" s="2">
        <f t="shared" si="1"/>
        <v>271</v>
      </c>
      <c r="Z36" s="3" t="str">
        <f t="shared" si="2"/>
        <v> </v>
      </c>
      <c r="AA36" s="4">
        <f t="shared" si="3"/>
        <v>0.6860759493670886</v>
      </c>
      <c r="AB36" s="5">
        <f t="shared" si="4"/>
        <v>0.01845018450184502</v>
      </c>
      <c r="AC36" s="40">
        <f t="shared" si="5"/>
        <v>57</v>
      </c>
      <c r="AD36" s="40">
        <f t="shared" si="6"/>
        <v>108</v>
      </c>
      <c r="AE36" s="40">
        <f t="shared" si="7"/>
        <v>87</v>
      </c>
    </row>
    <row r="37" spans="1:31" ht="12.75">
      <c r="A37" s="25">
        <v>2</v>
      </c>
      <c r="B37" s="25">
        <v>2</v>
      </c>
      <c r="C37" s="25">
        <v>40</v>
      </c>
      <c r="D37" s="26" t="s">
        <v>19</v>
      </c>
      <c r="E37" s="49">
        <v>1464</v>
      </c>
      <c r="F37" s="25" t="s">
        <v>15</v>
      </c>
      <c r="G37" s="27">
        <v>572</v>
      </c>
      <c r="H37" s="36">
        <v>98</v>
      </c>
      <c r="I37" s="36">
        <v>4</v>
      </c>
      <c r="J37" s="36">
        <v>4</v>
      </c>
      <c r="K37" s="36">
        <v>76</v>
      </c>
      <c r="L37" s="36">
        <v>3</v>
      </c>
      <c r="M37" s="36">
        <v>2</v>
      </c>
      <c r="N37" s="36">
        <v>12</v>
      </c>
      <c r="O37" s="36">
        <v>10</v>
      </c>
      <c r="P37" s="36">
        <v>13</v>
      </c>
      <c r="Q37" s="36">
        <v>43</v>
      </c>
      <c r="R37" s="36">
        <v>4</v>
      </c>
      <c r="S37" s="36">
        <v>2</v>
      </c>
      <c r="T37" s="36">
        <v>25</v>
      </c>
      <c r="U37" s="36">
        <v>0</v>
      </c>
      <c r="V37" s="36">
        <v>0</v>
      </c>
      <c r="W37" s="36">
        <v>10</v>
      </c>
      <c r="X37" s="2">
        <f aca="true" t="shared" si="8" ref="X37:X57">SUM($H37:$V37)</f>
        <v>296</v>
      </c>
      <c r="Y37" s="2">
        <f t="shared" si="1"/>
        <v>306</v>
      </c>
      <c r="Z37" s="3" t="str">
        <f aca="true" t="shared" si="9" ref="Z37:Z57">IF(Y37&gt;(G37+22),"ERROR"," ")</f>
        <v> </v>
      </c>
      <c r="AA37" s="4">
        <f aca="true" t="shared" si="10" ref="AA37:AA57">Y37/G37</f>
        <v>0.534965034965035</v>
      </c>
      <c r="AB37" s="5">
        <f t="shared" si="4"/>
        <v>0.032679738562091505</v>
      </c>
      <c r="AC37" s="40">
        <f aca="true" t="shared" si="11" ref="AC37:AC57">H37+I37+J37</f>
        <v>106</v>
      </c>
      <c r="AD37" s="40">
        <f aca="true" t="shared" si="12" ref="AD37:AD57">K37+L37+M37+N37</f>
        <v>93</v>
      </c>
      <c r="AE37" s="40">
        <f aca="true" t="shared" si="13" ref="AE37:AE57">O37+P37+Q37+R37</f>
        <v>70</v>
      </c>
    </row>
    <row r="38" spans="1:31" ht="12.75">
      <c r="A38" s="25">
        <v>2</v>
      </c>
      <c r="B38" s="25">
        <v>2</v>
      </c>
      <c r="C38" s="25">
        <v>40</v>
      </c>
      <c r="D38" s="26" t="s">
        <v>19</v>
      </c>
      <c r="E38" s="49">
        <v>1464</v>
      </c>
      <c r="F38" s="25" t="s">
        <v>16</v>
      </c>
      <c r="G38" s="27">
        <v>572</v>
      </c>
      <c r="H38" s="36">
        <v>84</v>
      </c>
      <c r="I38" s="36">
        <v>1</v>
      </c>
      <c r="J38" s="36">
        <v>4</v>
      </c>
      <c r="K38" s="36">
        <v>88</v>
      </c>
      <c r="L38" s="36">
        <v>4</v>
      </c>
      <c r="M38" s="36">
        <v>5</v>
      </c>
      <c r="N38" s="36">
        <v>6</v>
      </c>
      <c r="O38" s="36">
        <v>22</v>
      </c>
      <c r="P38" s="36">
        <v>10</v>
      </c>
      <c r="Q38" s="36">
        <v>60</v>
      </c>
      <c r="R38" s="36">
        <v>3</v>
      </c>
      <c r="S38" s="36">
        <v>1</v>
      </c>
      <c r="T38" s="36">
        <v>17</v>
      </c>
      <c r="U38" s="36">
        <v>1</v>
      </c>
      <c r="V38" s="36">
        <v>1</v>
      </c>
      <c r="W38" s="36">
        <v>6</v>
      </c>
      <c r="X38" s="2">
        <f t="shared" si="8"/>
        <v>307</v>
      </c>
      <c r="Y38" s="2">
        <f t="shared" si="1"/>
        <v>313</v>
      </c>
      <c r="Z38" s="3" t="str">
        <f t="shared" si="9"/>
        <v> </v>
      </c>
      <c r="AA38" s="4">
        <f t="shared" si="10"/>
        <v>0.5472027972027972</v>
      </c>
      <c r="AB38" s="5">
        <f t="shared" si="4"/>
        <v>0.019169329073482427</v>
      </c>
      <c r="AC38" s="40">
        <f t="shared" si="11"/>
        <v>89</v>
      </c>
      <c r="AD38" s="40">
        <f t="shared" si="12"/>
        <v>103</v>
      </c>
      <c r="AE38" s="40">
        <f t="shared" si="13"/>
        <v>95</v>
      </c>
    </row>
    <row r="39" spans="1:31" ht="12.75">
      <c r="A39" s="25">
        <v>2</v>
      </c>
      <c r="B39" s="25">
        <v>2</v>
      </c>
      <c r="C39" s="25">
        <v>40</v>
      </c>
      <c r="D39" s="26" t="s">
        <v>19</v>
      </c>
      <c r="E39" s="49">
        <v>1465</v>
      </c>
      <c r="F39" s="25" t="s">
        <v>15</v>
      </c>
      <c r="G39" s="27">
        <v>465</v>
      </c>
      <c r="H39" s="36">
        <v>103</v>
      </c>
      <c r="I39" s="36">
        <v>0</v>
      </c>
      <c r="J39" s="36">
        <v>7</v>
      </c>
      <c r="K39" s="36">
        <v>68</v>
      </c>
      <c r="L39" s="36">
        <v>3</v>
      </c>
      <c r="M39" s="36">
        <v>0</v>
      </c>
      <c r="N39" s="36">
        <v>8</v>
      </c>
      <c r="O39" s="36">
        <v>17</v>
      </c>
      <c r="P39" s="36">
        <v>7</v>
      </c>
      <c r="Q39" s="36">
        <v>32</v>
      </c>
      <c r="R39" s="36">
        <v>8</v>
      </c>
      <c r="S39" s="36">
        <v>0</v>
      </c>
      <c r="T39" s="36">
        <v>4</v>
      </c>
      <c r="U39" s="36">
        <v>0</v>
      </c>
      <c r="V39" s="36">
        <v>0</v>
      </c>
      <c r="W39" s="36">
        <v>8</v>
      </c>
      <c r="X39" s="2">
        <f t="shared" si="8"/>
        <v>257</v>
      </c>
      <c r="Y39" s="2">
        <f t="shared" si="1"/>
        <v>265</v>
      </c>
      <c r="Z39" s="3" t="str">
        <f t="shared" si="9"/>
        <v> </v>
      </c>
      <c r="AA39" s="4">
        <f t="shared" si="10"/>
        <v>0.5698924731182796</v>
      </c>
      <c r="AB39" s="5">
        <f t="shared" si="4"/>
        <v>0.03018867924528302</v>
      </c>
      <c r="AC39" s="40">
        <f t="shared" si="11"/>
        <v>110</v>
      </c>
      <c r="AD39" s="40">
        <f t="shared" si="12"/>
        <v>79</v>
      </c>
      <c r="AE39" s="40">
        <f t="shared" si="13"/>
        <v>64</v>
      </c>
    </row>
    <row r="40" spans="1:31" ht="12.75">
      <c r="A40" s="25">
        <v>2</v>
      </c>
      <c r="B40" s="25">
        <v>2</v>
      </c>
      <c r="C40" s="25">
        <v>40</v>
      </c>
      <c r="D40" s="26" t="s">
        <v>19</v>
      </c>
      <c r="E40" s="49">
        <v>1465</v>
      </c>
      <c r="F40" s="25" t="s">
        <v>16</v>
      </c>
      <c r="G40" s="27">
        <v>465</v>
      </c>
      <c r="H40" s="36">
        <v>86</v>
      </c>
      <c r="I40" s="36">
        <v>3</v>
      </c>
      <c r="J40" s="36">
        <v>6</v>
      </c>
      <c r="K40" s="36">
        <v>64</v>
      </c>
      <c r="L40" s="36">
        <v>4</v>
      </c>
      <c r="M40" s="36">
        <v>1</v>
      </c>
      <c r="N40" s="36">
        <v>13</v>
      </c>
      <c r="O40" s="36">
        <v>17</v>
      </c>
      <c r="P40" s="36">
        <v>11</v>
      </c>
      <c r="Q40" s="36">
        <v>35</v>
      </c>
      <c r="R40" s="36">
        <v>7</v>
      </c>
      <c r="S40" s="36">
        <v>1</v>
      </c>
      <c r="T40" s="36">
        <v>4</v>
      </c>
      <c r="U40" s="36">
        <v>0</v>
      </c>
      <c r="V40" s="36">
        <v>0</v>
      </c>
      <c r="W40" s="36">
        <v>5</v>
      </c>
      <c r="X40" s="2">
        <f t="shared" si="8"/>
        <v>252</v>
      </c>
      <c r="Y40" s="2">
        <f t="shared" si="1"/>
        <v>257</v>
      </c>
      <c r="Z40" s="3" t="str">
        <f t="shared" si="9"/>
        <v> </v>
      </c>
      <c r="AA40" s="4">
        <f t="shared" si="10"/>
        <v>0.5526881720430108</v>
      </c>
      <c r="AB40" s="5">
        <f t="shared" si="4"/>
        <v>0.019455252918287938</v>
      </c>
      <c r="AC40" s="40">
        <f t="shared" si="11"/>
        <v>95</v>
      </c>
      <c r="AD40" s="40">
        <f t="shared" si="12"/>
        <v>82</v>
      </c>
      <c r="AE40" s="40">
        <f t="shared" si="13"/>
        <v>70</v>
      </c>
    </row>
    <row r="41" spans="1:31" ht="12.75">
      <c r="A41" s="25">
        <v>2</v>
      </c>
      <c r="B41" s="25">
        <v>2</v>
      </c>
      <c r="C41" s="25">
        <v>40</v>
      </c>
      <c r="D41" s="26" t="s">
        <v>19</v>
      </c>
      <c r="E41" s="49">
        <v>1466</v>
      </c>
      <c r="F41" s="25" t="s">
        <v>15</v>
      </c>
      <c r="G41" s="27">
        <v>200</v>
      </c>
      <c r="H41" s="36">
        <v>27</v>
      </c>
      <c r="I41" s="36">
        <v>2</v>
      </c>
      <c r="J41" s="36">
        <v>2</v>
      </c>
      <c r="K41" s="36">
        <v>28</v>
      </c>
      <c r="L41" s="36">
        <v>1</v>
      </c>
      <c r="M41" s="36">
        <v>0</v>
      </c>
      <c r="N41" s="36">
        <v>2</v>
      </c>
      <c r="O41" s="36">
        <v>8</v>
      </c>
      <c r="P41" s="36">
        <v>5</v>
      </c>
      <c r="Q41" s="36">
        <v>25</v>
      </c>
      <c r="R41" s="36">
        <v>9</v>
      </c>
      <c r="S41" s="36">
        <v>0</v>
      </c>
      <c r="T41" s="36">
        <v>5</v>
      </c>
      <c r="U41" s="36">
        <v>0</v>
      </c>
      <c r="V41" s="36">
        <v>0</v>
      </c>
      <c r="W41" s="36">
        <v>6</v>
      </c>
      <c r="X41" s="2">
        <f t="shared" si="8"/>
        <v>114</v>
      </c>
      <c r="Y41" s="2">
        <f t="shared" si="1"/>
        <v>120</v>
      </c>
      <c r="Z41" s="3" t="str">
        <f t="shared" si="9"/>
        <v> </v>
      </c>
      <c r="AA41" s="4">
        <f t="shared" si="10"/>
        <v>0.6</v>
      </c>
      <c r="AB41" s="5">
        <f t="shared" si="4"/>
        <v>0.05</v>
      </c>
      <c r="AC41" s="40">
        <f t="shared" si="11"/>
        <v>31</v>
      </c>
      <c r="AD41" s="40">
        <f t="shared" si="12"/>
        <v>31</v>
      </c>
      <c r="AE41" s="40">
        <f t="shared" si="13"/>
        <v>47</v>
      </c>
    </row>
    <row r="42" spans="1:31" ht="12.75">
      <c r="A42" s="25">
        <v>2</v>
      </c>
      <c r="B42" s="25">
        <v>2</v>
      </c>
      <c r="C42" s="25">
        <v>40</v>
      </c>
      <c r="D42" s="26" t="s">
        <v>19</v>
      </c>
      <c r="E42" s="49">
        <v>1467</v>
      </c>
      <c r="F42" s="25" t="s">
        <v>15</v>
      </c>
      <c r="G42" s="27">
        <v>486</v>
      </c>
      <c r="H42" s="36">
        <v>62</v>
      </c>
      <c r="I42" s="36">
        <v>1</v>
      </c>
      <c r="J42" s="36">
        <v>6</v>
      </c>
      <c r="K42" s="36">
        <v>71</v>
      </c>
      <c r="L42" s="36">
        <v>10</v>
      </c>
      <c r="M42" s="36">
        <v>5</v>
      </c>
      <c r="N42" s="36">
        <v>10</v>
      </c>
      <c r="O42" s="36">
        <v>16</v>
      </c>
      <c r="P42" s="36">
        <v>6</v>
      </c>
      <c r="Q42" s="36">
        <v>19</v>
      </c>
      <c r="R42" s="36">
        <v>6</v>
      </c>
      <c r="S42" s="36">
        <v>3</v>
      </c>
      <c r="T42" s="36">
        <v>23</v>
      </c>
      <c r="U42" s="36">
        <v>1</v>
      </c>
      <c r="V42" s="36">
        <v>0</v>
      </c>
      <c r="W42" s="36">
        <v>6</v>
      </c>
      <c r="X42" s="2">
        <f t="shared" si="8"/>
        <v>239</v>
      </c>
      <c r="Y42" s="2">
        <f t="shared" si="1"/>
        <v>245</v>
      </c>
      <c r="Z42" s="3" t="str">
        <f t="shared" si="9"/>
        <v> </v>
      </c>
      <c r="AA42" s="4">
        <f t="shared" si="10"/>
        <v>0.5041152263374485</v>
      </c>
      <c r="AB42" s="5">
        <f t="shared" si="4"/>
        <v>0.024489795918367346</v>
      </c>
      <c r="AC42" s="40">
        <f t="shared" si="11"/>
        <v>69</v>
      </c>
      <c r="AD42" s="40">
        <f t="shared" si="12"/>
        <v>96</v>
      </c>
      <c r="AE42" s="40">
        <f t="shared" si="13"/>
        <v>47</v>
      </c>
    </row>
    <row r="43" spans="1:31" ht="12.75">
      <c r="A43" s="25">
        <v>2</v>
      </c>
      <c r="B43" s="25">
        <v>2</v>
      </c>
      <c r="C43" s="25">
        <v>40</v>
      </c>
      <c r="D43" s="26" t="s">
        <v>19</v>
      </c>
      <c r="E43" s="49">
        <v>1468</v>
      </c>
      <c r="F43" s="25" t="s">
        <v>15</v>
      </c>
      <c r="G43" s="27">
        <v>630</v>
      </c>
      <c r="H43" s="36">
        <v>67</v>
      </c>
      <c r="I43" s="36">
        <v>1</v>
      </c>
      <c r="J43" s="36">
        <v>6</v>
      </c>
      <c r="K43" s="36">
        <v>119</v>
      </c>
      <c r="L43" s="36">
        <v>6</v>
      </c>
      <c r="M43" s="36">
        <v>10</v>
      </c>
      <c r="N43" s="36">
        <v>23</v>
      </c>
      <c r="O43" s="36">
        <v>16</v>
      </c>
      <c r="P43" s="36">
        <v>8</v>
      </c>
      <c r="Q43" s="36">
        <v>25</v>
      </c>
      <c r="R43" s="36">
        <v>14</v>
      </c>
      <c r="S43" s="36">
        <v>6</v>
      </c>
      <c r="T43" s="36">
        <v>30</v>
      </c>
      <c r="U43" s="36">
        <v>2</v>
      </c>
      <c r="V43" s="36">
        <v>0</v>
      </c>
      <c r="W43" s="36">
        <v>9</v>
      </c>
      <c r="X43" s="2">
        <f t="shared" si="8"/>
        <v>333</v>
      </c>
      <c r="Y43" s="2">
        <f t="shared" si="1"/>
        <v>342</v>
      </c>
      <c r="Z43" s="3" t="str">
        <f t="shared" si="9"/>
        <v> </v>
      </c>
      <c r="AA43" s="4">
        <f t="shared" si="10"/>
        <v>0.5428571428571428</v>
      </c>
      <c r="AB43" s="5">
        <f t="shared" si="4"/>
        <v>0.02631578947368421</v>
      </c>
      <c r="AC43" s="40">
        <f t="shared" si="11"/>
        <v>74</v>
      </c>
      <c r="AD43" s="40">
        <f t="shared" si="12"/>
        <v>158</v>
      </c>
      <c r="AE43" s="40">
        <f t="shared" si="13"/>
        <v>63</v>
      </c>
    </row>
    <row r="44" spans="1:31" ht="12.75">
      <c r="A44" s="25">
        <v>2</v>
      </c>
      <c r="B44" s="25">
        <v>2</v>
      </c>
      <c r="C44" s="25">
        <v>40</v>
      </c>
      <c r="D44" s="26" t="s">
        <v>19</v>
      </c>
      <c r="E44" s="49">
        <v>1469</v>
      </c>
      <c r="F44" s="25" t="s">
        <v>15</v>
      </c>
      <c r="G44" s="27">
        <v>227</v>
      </c>
      <c r="H44" s="36">
        <v>33</v>
      </c>
      <c r="I44" s="36">
        <v>0</v>
      </c>
      <c r="J44" s="36">
        <v>2</v>
      </c>
      <c r="K44" s="36">
        <v>37</v>
      </c>
      <c r="L44" s="36">
        <v>1</v>
      </c>
      <c r="M44" s="36">
        <v>1</v>
      </c>
      <c r="N44" s="36">
        <v>3</v>
      </c>
      <c r="O44" s="36">
        <v>23</v>
      </c>
      <c r="P44" s="36">
        <v>6</v>
      </c>
      <c r="Q44" s="36">
        <v>38</v>
      </c>
      <c r="R44" s="36">
        <v>15</v>
      </c>
      <c r="S44" s="36">
        <v>1</v>
      </c>
      <c r="T44" s="36">
        <v>5</v>
      </c>
      <c r="U44" s="36">
        <v>0</v>
      </c>
      <c r="V44" s="36">
        <v>0</v>
      </c>
      <c r="W44" s="36">
        <v>2</v>
      </c>
      <c r="X44" s="2">
        <f t="shared" si="8"/>
        <v>165</v>
      </c>
      <c r="Y44" s="2">
        <f t="shared" si="1"/>
        <v>167</v>
      </c>
      <c r="Z44" s="3" t="str">
        <f t="shared" si="9"/>
        <v> </v>
      </c>
      <c r="AA44" s="4">
        <f t="shared" si="10"/>
        <v>0.73568281938326</v>
      </c>
      <c r="AB44" s="5">
        <f t="shared" si="4"/>
        <v>0.011976047904191617</v>
      </c>
      <c r="AC44" s="40">
        <f t="shared" si="11"/>
        <v>35</v>
      </c>
      <c r="AD44" s="40">
        <f t="shared" si="12"/>
        <v>42</v>
      </c>
      <c r="AE44" s="40">
        <f t="shared" si="13"/>
        <v>82</v>
      </c>
    </row>
    <row r="45" spans="1:31" ht="12.75">
      <c r="A45" s="25">
        <v>2</v>
      </c>
      <c r="B45" s="25">
        <v>2</v>
      </c>
      <c r="C45" s="25">
        <v>40</v>
      </c>
      <c r="D45" s="26" t="s">
        <v>19</v>
      </c>
      <c r="E45" s="49">
        <v>1470</v>
      </c>
      <c r="F45" s="25" t="s">
        <v>15</v>
      </c>
      <c r="G45" s="27">
        <v>240</v>
      </c>
      <c r="H45" s="36">
        <v>25</v>
      </c>
      <c r="I45" s="36">
        <v>3</v>
      </c>
      <c r="J45" s="36">
        <v>4</v>
      </c>
      <c r="K45" s="36">
        <v>58</v>
      </c>
      <c r="L45" s="36">
        <v>3</v>
      </c>
      <c r="M45" s="36">
        <v>0</v>
      </c>
      <c r="N45" s="36">
        <v>6</v>
      </c>
      <c r="O45" s="36">
        <v>8</v>
      </c>
      <c r="P45" s="36">
        <v>11</v>
      </c>
      <c r="Q45" s="36">
        <v>11</v>
      </c>
      <c r="R45" s="36">
        <v>5</v>
      </c>
      <c r="S45" s="36">
        <v>1</v>
      </c>
      <c r="T45" s="36">
        <v>17</v>
      </c>
      <c r="U45" s="36">
        <v>0</v>
      </c>
      <c r="V45" s="36">
        <v>0</v>
      </c>
      <c r="W45" s="36">
        <v>7</v>
      </c>
      <c r="X45" s="2">
        <f t="shared" si="8"/>
        <v>152</v>
      </c>
      <c r="Y45" s="2">
        <f t="shared" si="1"/>
        <v>159</v>
      </c>
      <c r="Z45" s="3" t="str">
        <f t="shared" si="9"/>
        <v> </v>
      </c>
      <c r="AA45" s="4">
        <f t="shared" si="10"/>
        <v>0.6625</v>
      </c>
      <c r="AB45" s="5">
        <f t="shared" si="4"/>
        <v>0.0440251572327044</v>
      </c>
      <c r="AC45" s="40">
        <f t="shared" si="11"/>
        <v>32</v>
      </c>
      <c r="AD45" s="40">
        <f t="shared" si="12"/>
        <v>67</v>
      </c>
      <c r="AE45" s="40">
        <f t="shared" si="13"/>
        <v>35</v>
      </c>
    </row>
    <row r="46" spans="1:31" ht="12.75">
      <c r="A46" s="25">
        <v>2</v>
      </c>
      <c r="B46" s="25">
        <v>2</v>
      </c>
      <c r="C46" s="25">
        <v>40</v>
      </c>
      <c r="D46" s="26" t="s">
        <v>19</v>
      </c>
      <c r="E46" s="49">
        <v>1471</v>
      </c>
      <c r="F46" s="25" t="s">
        <v>15</v>
      </c>
      <c r="G46" s="27">
        <v>384</v>
      </c>
      <c r="H46" s="36">
        <v>57</v>
      </c>
      <c r="I46" s="36">
        <v>3</v>
      </c>
      <c r="J46" s="36">
        <v>4</v>
      </c>
      <c r="K46" s="36">
        <v>104</v>
      </c>
      <c r="L46" s="36">
        <v>1</v>
      </c>
      <c r="M46" s="36">
        <v>2</v>
      </c>
      <c r="N46" s="36">
        <v>11</v>
      </c>
      <c r="O46" s="36">
        <v>24</v>
      </c>
      <c r="P46" s="36">
        <v>7</v>
      </c>
      <c r="Q46" s="36">
        <v>25</v>
      </c>
      <c r="R46" s="36">
        <v>9</v>
      </c>
      <c r="S46" s="36">
        <v>1</v>
      </c>
      <c r="T46" s="36">
        <v>14</v>
      </c>
      <c r="U46" s="36">
        <v>0</v>
      </c>
      <c r="V46" s="36">
        <v>1</v>
      </c>
      <c r="W46" s="36">
        <v>7</v>
      </c>
      <c r="X46" s="2">
        <f t="shared" si="8"/>
        <v>263</v>
      </c>
      <c r="Y46" s="2">
        <f t="shared" si="1"/>
        <v>270</v>
      </c>
      <c r="Z46" s="3" t="str">
        <f t="shared" si="9"/>
        <v> </v>
      </c>
      <c r="AA46" s="4">
        <f t="shared" si="10"/>
        <v>0.703125</v>
      </c>
      <c r="AB46" s="5">
        <f t="shared" si="4"/>
        <v>0.025925925925925925</v>
      </c>
      <c r="AC46" s="40">
        <f t="shared" si="11"/>
        <v>64</v>
      </c>
      <c r="AD46" s="40">
        <f t="shared" si="12"/>
        <v>118</v>
      </c>
      <c r="AE46" s="40">
        <f t="shared" si="13"/>
        <v>65</v>
      </c>
    </row>
    <row r="47" spans="1:31" ht="12.75">
      <c r="A47" s="25">
        <v>2</v>
      </c>
      <c r="B47" s="25">
        <v>2</v>
      </c>
      <c r="C47" s="25">
        <v>40</v>
      </c>
      <c r="D47" s="26" t="s">
        <v>19</v>
      </c>
      <c r="E47" s="49">
        <v>1472</v>
      </c>
      <c r="F47" s="25" t="s">
        <v>15</v>
      </c>
      <c r="G47" s="27">
        <v>640</v>
      </c>
      <c r="H47" s="36">
        <v>88</v>
      </c>
      <c r="I47" s="36">
        <v>0</v>
      </c>
      <c r="J47" s="36">
        <v>2</v>
      </c>
      <c r="K47" s="36">
        <v>116</v>
      </c>
      <c r="L47" s="36">
        <v>4</v>
      </c>
      <c r="M47" s="36">
        <v>3</v>
      </c>
      <c r="N47" s="36">
        <v>27</v>
      </c>
      <c r="O47" s="36">
        <v>48</v>
      </c>
      <c r="P47" s="36">
        <v>23</v>
      </c>
      <c r="Q47" s="36">
        <v>89</v>
      </c>
      <c r="R47" s="36">
        <v>26</v>
      </c>
      <c r="S47" s="36">
        <v>2</v>
      </c>
      <c r="T47" s="36">
        <v>12</v>
      </c>
      <c r="U47" s="36">
        <v>0</v>
      </c>
      <c r="V47" s="36">
        <v>0</v>
      </c>
      <c r="W47" s="36">
        <v>8</v>
      </c>
      <c r="X47" s="2">
        <f t="shared" si="8"/>
        <v>440</v>
      </c>
      <c r="Y47" s="2">
        <f t="shared" si="1"/>
        <v>448</v>
      </c>
      <c r="Z47" s="3" t="str">
        <f t="shared" si="9"/>
        <v> </v>
      </c>
      <c r="AA47" s="4">
        <f t="shared" si="10"/>
        <v>0.7</v>
      </c>
      <c r="AB47" s="5">
        <f t="shared" si="4"/>
        <v>0.017857142857142856</v>
      </c>
      <c r="AC47" s="40">
        <f t="shared" si="11"/>
        <v>90</v>
      </c>
      <c r="AD47" s="40">
        <f t="shared" si="12"/>
        <v>150</v>
      </c>
      <c r="AE47" s="40">
        <f t="shared" si="13"/>
        <v>186</v>
      </c>
    </row>
    <row r="48" spans="1:31" ht="12.75">
      <c r="A48" s="25">
        <v>2</v>
      </c>
      <c r="B48" s="25">
        <v>2</v>
      </c>
      <c r="C48" s="25">
        <v>40</v>
      </c>
      <c r="D48" s="26" t="s">
        <v>19</v>
      </c>
      <c r="E48" s="49">
        <v>1472</v>
      </c>
      <c r="F48" s="25" t="s">
        <v>33</v>
      </c>
      <c r="G48" s="25">
        <v>167</v>
      </c>
      <c r="H48" s="36">
        <v>9</v>
      </c>
      <c r="I48" s="36">
        <v>1</v>
      </c>
      <c r="J48" s="36">
        <v>0</v>
      </c>
      <c r="K48" s="36">
        <v>12</v>
      </c>
      <c r="L48" s="36">
        <v>3</v>
      </c>
      <c r="M48" s="36">
        <v>1</v>
      </c>
      <c r="N48" s="36">
        <v>4</v>
      </c>
      <c r="O48" s="36">
        <v>10</v>
      </c>
      <c r="P48" s="36">
        <v>9</v>
      </c>
      <c r="Q48" s="36">
        <v>32</v>
      </c>
      <c r="R48" s="36">
        <v>9</v>
      </c>
      <c r="S48" s="36">
        <v>0</v>
      </c>
      <c r="T48" s="36">
        <v>6</v>
      </c>
      <c r="U48" s="36">
        <v>0</v>
      </c>
      <c r="V48" s="36">
        <v>0</v>
      </c>
      <c r="W48" s="36">
        <v>5</v>
      </c>
      <c r="X48" s="2">
        <f t="shared" si="8"/>
        <v>96</v>
      </c>
      <c r="Y48" s="2">
        <f t="shared" si="1"/>
        <v>101</v>
      </c>
      <c r="Z48" s="3" t="str">
        <f t="shared" si="9"/>
        <v> </v>
      </c>
      <c r="AA48" s="4">
        <f t="shared" si="10"/>
        <v>0.6047904191616766</v>
      </c>
      <c r="AB48" s="5">
        <f t="shared" si="4"/>
        <v>0.04950495049504951</v>
      </c>
      <c r="AC48" s="40">
        <f t="shared" si="11"/>
        <v>10</v>
      </c>
      <c r="AD48" s="40">
        <f t="shared" si="12"/>
        <v>20</v>
      </c>
      <c r="AE48" s="40">
        <f t="shared" si="13"/>
        <v>60</v>
      </c>
    </row>
    <row r="49" spans="1:31" ht="12.75">
      <c r="A49" s="25">
        <v>2</v>
      </c>
      <c r="B49" s="25">
        <v>2</v>
      </c>
      <c r="C49" s="25">
        <v>40</v>
      </c>
      <c r="D49" s="26" t="s">
        <v>19</v>
      </c>
      <c r="E49" s="35">
        <v>1473</v>
      </c>
      <c r="F49" s="25" t="s">
        <v>15</v>
      </c>
      <c r="G49" s="27">
        <v>119</v>
      </c>
      <c r="H49" s="36">
        <v>44</v>
      </c>
      <c r="I49" s="36">
        <v>0</v>
      </c>
      <c r="J49" s="36">
        <v>1</v>
      </c>
      <c r="K49" s="36">
        <v>23</v>
      </c>
      <c r="L49" s="36">
        <v>3</v>
      </c>
      <c r="M49" s="36">
        <v>1</v>
      </c>
      <c r="N49" s="36">
        <v>1</v>
      </c>
      <c r="O49" s="36">
        <v>6</v>
      </c>
      <c r="P49" s="36">
        <v>2</v>
      </c>
      <c r="Q49" s="36">
        <v>3</v>
      </c>
      <c r="R49" s="36">
        <v>1</v>
      </c>
      <c r="S49" s="36">
        <v>0</v>
      </c>
      <c r="T49" s="36">
        <v>4</v>
      </c>
      <c r="U49" s="36">
        <v>0</v>
      </c>
      <c r="V49" s="36">
        <v>0</v>
      </c>
      <c r="W49" s="36">
        <v>1</v>
      </c>
      <c r="X49" s="2">
        <f t="shared" si="8"/>
        <v>89</v>
      </c>
      <c r="Y49" s="2">
        <f t="shared" si="1"/>
        <v>90</v>
      </c>
      <c r="Z49" s="3" t="str">
        <f t="shared" si="9"/>
        <v> </v>
      </c>
      <c r="AA49" s="4">
        <f t="shared" si="10"/>
        <v>0.7563025210084033</v>
      </c>
      <c r="AB49" s="5">
        <f t="shared" si="4"/>
        <v>0.011111111111111112</v>
      </c>
      <c r="AC49" s="40">
        <f t="shared" si="11"/>
        <v>45</v>
      </c>
      <c r="AD49" s="40">
        <f t="shared" si="12"/>
        <v>28</v>
      </c>
      <c r="AE49" s="40">
        <f t="shared" si="13"/>
        <v>12</v>
      </c>
    </row>
    <row r="50" spans="1:31" ht="12.75">
      <c r="A50" s="25">
        <v>2</v>
      </c>
      <c r="B50" s="25">
        <v>2</v>
      </c>
      <c r="C50" s="25">
        <v>40</v>
      </c>
      <c r="D50" s="26" t="s">
        <v>19</v>
      </c>
      <c r="E50" s="35">
        <v>1474</v>
      </c>
      <c r="F50" s="25" t="s">
        <v>15</v>
      </c>
      <c r="G50" s="27">
        <v>700</v>
      </c>
      <c r="H50" s="36">
        <v>37</v>
      </c>
      <c r="I50" s="36">
        <v>0</v>
      </c>
      <c r="J50" s="36">
        <v>3</v>
      </c>
      <c r="K50" s="36">
        <v>136</v>
      </c>
      <c r="L50" s="36">
        <v>11</v>
      </c>
      <c r="M50" s="36">
        <v>3</v>
      </c>
      <c r="N50" s="36">
        <v>12</v>
      </c>
      <c r="O50" s="36">
        <v>40</v>
      </c>
      <c r="P50" s="36">
        <v>17</v>
      </c>
      <c r="Q50" s="36">
        <v>55</v>
      </c>
      <c r="R50" s="36">
        <v>23</v>
      </c>
      <c r="S50" s="36">
        <v>1</v>
      </c>
      <c r="T50" s="36">
        <v>49</v>
      </c>
      <c r="U50" s="36">
        <v>1</v>
      </c>
      <c r="V50" s="36">
        <v>0</v>
      </c>
      <c r="W50" s="36">
        <v>11</v>
      </c>
      <c r="X50" s="2">
        <f t="shared" si="8"/>
        <v>388</v>
      </c>
      <c r="Y50" s="2">
        <f t="shared" si="1"/>
        <v>399</v>
      </c>
      <c r="Z50" s="3" t="str">
        <f t="shared" si="9"/>
        <v> </v>
      </c>
      <c r="AA50" s="4">
        <f t="shared" si="10"/>
        <v>0.57</v>
      </c>
      <c r="AB50" s="5">
        <f t="shared" si="4"/>
        <v>0.02756892230576441</v>
      </c>
      <c r="AC50" s="40">
        <f t="shared" si="11"/>
        <v>40</v>
      </c>
      <c r="AD50" s="40">
        <f t="shared" si="12"/>
        <v>162</v>
      </c>
      <c r="AE50" s="40">
        <f t="shared" si="13"/>
        <v>135</v>
      </c>
    </row>
    <row r="51" spans="1:31" ht="12.75">
      <c r="A51" s="25">
        <v>2</v>
      </c>
      <c r="B51" s="25">
        <v>2</v>
      </c>
      <c r="C51" s="25">
        <v>40</v>
      </c>
      <c r="D51" s="26" t="s">
        <v>19</v>
      </c>
      <c r="E51" s="35">
        <v>1475</v>
      </c>
      <c r="F51" s="25" t="s">
        <v>15</v>
      </c>
      <c r="G51" s="27">
        <v>413</v>
      </c>
      <c r="H51" s="36">
        <v>35</v>
      </c>
      <c r="I51" s="36">
        <v>2</v>
      </c>
      <c r="J51" s="36">
        <v>2</v>
      </c>
      <c r="K51" s="36">
        <v>80</v>
      </c>
      <c r="L51" s="36">
        <v>4</v>
      </c>
      <c r="M51" s="36">
        <v>4</v>
      </c>
      <c r="N51" s="36">
        <v>10</v>
      </c>
      <c r="O51" s="36">
        <v>37</v>
      </c>
      <c r="P51" s="36">
        <v>10</v>
      </c>
      <c r="Q51" s="36">
        <v>24</v>
      </c>
      <c r="R51" s="36">
        <v>18</v>
      </c>
      <c r="S51" s="36">
        <v>3</v>
      </c>
      <c r="T51" s="36">
        <v>15</v>
      </c>
      <c r="U51" s="36">
        <v>1</v>
      </c>
      <c r="V51" s="36">
        <v>0</v>
      </c>
      <c r="W51" s="36">
        <v>8</v>
      </c>
      <c r="X51" s="2">
        <f t="shared" si="8"/>
        <v>245</v>
      </c>
      <c r="Y51" s="2">
        <f t="shared" si="1"/>
        <v>253</v>
      </c>
      <c r="Z51" s="3" t="str">
        <f t="shared" si="9"/>
        <v> </v>
      </c>
      <c r="AA51" s="4">
        <f t="shared" si="10"/>
        <v>0.612590799031477</v>
      </c>
      <c r="AB51" s="5">
        <f t="shared" si="4"/>
        <v>0.03162055335968379</v>
      </c>
      <c r="AC51" s="40">
        <f t="shared" si="11"/>
        <v>39</v>
      </c>
      <c r="AD51" s="40">
        <f t="shared" si="12"/>
        <v>98</v>
      </c>
      <c r="AE51" s="40">
        <f t="shared" si="13"/>
        <v>89</v>
      </c>
    </row>
    <row r="52" spans="1:31" ht="12.75">
      <c r="A52" s="25">
        <v>2</v>
      </c>
      <c r="B52" s="25">
        <v>2</v>
      </c>
      <c r="C52" s="25">
        <v>40</v>
      </c>
      <c r="D52" s="26" t="s">
        <v>19</v>
      </c>
      <c r="E52" s="35">
        <v>1475</v>
      </c>
      <c r="F52" s="25" t="s">
        <v>16</v>
      </c>
      <c r="G52" s="27">
        <v>412</v>
      </c>
      <c r="H52" s="36">
        <v>25</v>
      </c>
      <c r="I52" s="36">
        <v>1</v>
      </c>
      <c r="J52" s="36">
        <v>1</v>
      </c>
      <c r="K52" s="36">
        <v>67</v>
      </c>
      <c r="L52" s="36">
        <v>8</v>
      </c>
      <c r="M52" s="36">
        <v>3</v>
      </c>
      <c r="N52" s="36">
        <v>11</v>
      </c>
      <c r="O52" s="36">
        <v>43</v>
      </c>
      <c r="P52" s="36">
        <v>16</v>
      </c>
      <c r="Q52" s="36">
        <v>42</v>
      </c>
      <c r="R52" s="36">
        <v>11</v>
      </c>
      <c r="S52" s="36">
        <v>2</v>
      </c>
      <c r="T52" s="36">
        <v>10</v>
      </c>
      <c r="U52" s="36">
        <v>1</v>
      </c>
      <c r="V52" s="36">
        <v>0</v>
      </c>
      <c r="W52" s="36">
        <v>19</v>
      </c>
      <c r="X52" s="2">
        <f t="shared" si="8"/>
        <v>241</v>
      </c>
      <c r="Y52" s="2">
        <f t="shared" si="1"/>
        <v>260</v>
      </c>
      <c r="Z52" s="3" t="str">
        <f t="shared" si="9"/>
        <v> </v>
      </c>
      <c r="AA52" s="4">
        <f t="shared" si="10"/>
        <v>0.6310679611650486</v>
      </c>
      <c r="AB52" s="5">
        <f t="shared" si="4"/>
        <v>0.07307692307692308</v>
      </c>
      <c r="AC52" s="40">
        <f t="shared" si="11"/>
        <v>27</v>
      </c>
      <c r="AD52" s="40">
        <f t="shared" si="12"/>
        <v>89</v>
      </c>
      <c r="AE52" s="40">
        <f t="shared" si="13"/>
        <v>112</v>
      </c>
    </row>
    <row r="53" spans="1:31" s="62" customFormat="1" ht="12.75">
      <c r="A53" s="52">
        <v>2</v>
      </c>
      <c r="B53" s="52">
        <v>3</v>
      </c>
      <c r="C53" s="52">
        <v>40</v>
      </c>
      <c r="D53" s="53" t="s">
        <v>19</v>
      </c>
      <c r="E53" s="54">
        <v>1476</v>
      </c>
      <c r="F53" s="52" t="s">
        <v>15</v>
      </c>
      <c r="G53" s="55">
        <v>609</v>
      </c>
      <c r="H53" s="56">
        <v>31</v>
      </c>
      <c r="I53" s="56">
        <v>0</v>
      </c>
      <c r="J53" s="56">
        <v>2</v>
      </c>
      <c r="K53" s="56">
        <v>152</v>
      </c>
      <c r="L53" s="56">
        <v>3</v>
      </c>
      <c r="M53" s="56">
        <v>3</v>
      </c>
      <c r="N53" s="56">
        <v>6</v>
      </c>
      <c r="O53" s="56">
        <v>44</v>
      </c>
      <c r="P53" s="56">
        <v>18</v>
      </c>
      <c r="Q53" s="56">
        <v>66</v>
      </c>
      <c r="R53" s="56">
        <v>7</v>
      </c>
      <c r="S53" s="56">
        <v>0</v>
      </c>
      <c r="T53" s="56">
        <v>79</v>
      </c>
      <c r="U53" s="56">
        <v>1</v>
      </c>
      <c r="V53" s="56">
        <v>0</v>
      </c>
      <c r="W53" s="56">
        <v>9</v>
      </c>
      <c r="X53" s="57">
        <f t="shared" si="8"/>
        <v>412</v>
      </c>
      <c r="Y53" s="57">
        <f t="shared" si="1"/>
        <v>421</v>
      </c>
      <c r="Z53" s="58" t="str">
        <f t="shared" si="9"/>
        <v> </v>
      </c>
      <c r="AA53" s="59">
        <f t="shared" si="10"/>
        <v>0.6912972085385879</v>
      </c>
      <c r="AB53" s="60">
        <f t="shared" si="4"/>
        <v>0.021377672209026127</v>
      </c>
      <c r="AC53" s="61">
        <f t="shared" si="11"/>
        <v>33</v>
      </c>
      <c r="AD53" s="61">
        <f t="shared" si="12"/>
        <v>164</v>
      </c>
      <c r="AE53" s="61">
        <f t="shared" si="13"/>
        <v>135</v>
      </c>
    </row>
    <row r="54" spans="1:31" ht="12.75">
      <c r="A54" s="25">
        <v>2</v>
      </c>
      <c r="B54" s="25">
        <v>2</v>
      </c>
      <c r="C54" s="25">
        <v>40</v>
      </c>
      <c r="D54" s="26" t="s">
        <v>19</v>
      </c>
      <c r="E54" s="35">
        <v>1477</v>
      </c>
      <c r="F54" s="25" t="s">
        <v>15</v>
      </c>
      <c r="G54" s="27">
        <v>522</v>
      </c>
      <c r="H54" s="36">
        <v>63</v>
      </c>
      <c r="I54" s="36">
        <v>1</v>
      </c>
      <c r="J54" s="36">
        <v>1</v>
      </c>
      <c r="K54" s="36">
        <v>121</v>
      </c>
      <c r="L54" s="36">
        <v>11</v>
      </c>
      <c r="M54" s="36">
        <v>2</v>
      </c>
      <c r="N54" s="36">
        <v>21</v>
      </c>
      <c r="O54" s="36">
        <v>24</v>
      </c>
      <c r="P54" s="36">
        <v>9</v>
      </c>
      <c r="Q54" s="36">
        <v>57</v>
      </c>
      <c r="R54" s="36">
        <v>7</v>
      </c>
      <c r="S54" s="36">
        <v>1</v>
      </c>
      <c r="T54" s="36">
        <v>21</v>
      </c>
      <c r="U54" s="36">
        <v>0</v>
      </c>
      <c r="V54" s="36">
        <v>0</v>
      </c>
      <c r="W54" s="36">
        <v>14</v>
      </c>
      <c r="X54" s="2">
        <f t="shared" si="8"/>
        <v>339</v>
      </c>
      <c r="Y54" s="2">
        <f t="shared" si="1"/>
        <v>353</v>
      </c>
      <c r="Z54" s="3" t="str">
        <f t="shared" si="9"/>
        <v> </v>
      </c>
      <c r="AA54" s="4">
        <f t="shared" si="10"/>
        <v>0.6762452107279694</v>
      </c>
      <c r="AB54" s="5">
        <f t="shared" si="4"/>
        <v>0.039660056657223795</v>
      </c>
      <c r="AC54" s="40">
        <f t="shared" si="11"/>
        <v>65</v>
      </c>
      <c r="AD54" s="40">
        <f t="shared" si="12"/>
        <v>155</v>
      </c>
      <c r="AE54" s="40">
        <f t="shared" si="13"/>
        <v>97</v>
      </c>
    </row>
    <row r="55" spans="1:31" ht="12.75">
      <c r="A55" s="25">
        <v>2</v>
      </c>
      <c r="B55" s="25">
        <v>2</v>
      </c>
      <c r="C55" s="25">
        <v>40</v>
      </c>
      <c r="D55" s="26" t="s">
        <v>19</v>
      </c>
      <c r="E55" s="35">
        <v>1477</v>
      </c>
      <c r="F55" s="25" t="s">
        <v>16</v>
      </c>
      <c r="G55" s="27">
        <v>522</v>
      </c>
      <c r="H55" s="36">
        <v>53</v>
      </c>
      <c r="I55" s="36">
        <v>5</v>
      </c>
      <c r="J55" s="36">
        <v>4</v>
      </c>
      <c r="K55" s="36">
        <v>127</v>
      </c>
      <c r="L55" s="36">
        <v>14</v>
      </c>
      <c r="M55" s="36">
        <v>1</v>
      </c>
      <c r="N55" s="36">
        <v>14</v>
      </c>
      <c r="O55" s="36">
        <v>27</v>
      </c>
      <c r="P55" s="36">
        <v>7</v>
      </c>
      <c r="Q55" s="36">
        <v>39</v>
      </c>
      <c r="R55" s="36">
        <v>10</v>
      </c>
      <c r="S55" s="36">
        <v>3</v>
      </c>
      <c r="T55" s="36">
        <v>14</v>
      </c>
      <c r="U55" s="36">
        <v>2</v>
      </c>
      <c r="V55" s="36">
        <v>0</v>
      </c>
      <c r="W55" s="36">
        <v>5</v>
      </c>
      <c r="X55" s="2">
        <f t="shared" si="8"/>
        <v>320</v>
      </c>
      <c r="Y55" s="2">
        <f t="shared" si="1"/>
        <v>325</v>
      </c>
      <c r="Z55" s="3" t="str">
        <f t="shared" si="9"/>
        <v> </v>
      </c>
      <c r="AA55" s="4">
        <f t="shared" si="10"/>
        <v>0.6226053639846744</v>
      </c>
      <c r="AB55" s="5">
        <f t="shared" si="4"/>
        <v>0.015384615384615385</v>
      </c>
      <c r="AC55" s="40">
        <f t="shared" si="11"/>
        <v>62</v>
      </c>
      <c r="AD55" s="40">
        <f t="shared" si="12"/>
        <v>156</v>
      </c>
      <c r="AE55" s="40">
        <f t="shared" si="13"/>
        <v>83</v>
      </c>
    </row>
    <row r="56" spans="1:31" ht="12.75">
      <c r="A56" s="25">
        <v>2</v>
      </c>
      <c r="B56" s="25">
        <v>2</v>
      </c>
      <c r="C56" s="25">
        <v>40</v>
      </c>
      <c r="D56" s="26" t="s">
        <v>19</v>
      </c>
      <c r="E56" s="35">
        <v>1478</v>
      </c>
      <c r="F56" s="25" t="s">
        <v>15</v>
      </c>
      <c r="G56" s="27">
        <v>256</v>
      </c>
      <c r="H56" s="36">
        <v>18</v>
      </c>
      <c r="I56" s="36">
        <v>0</v>
      </c>
      <c r="J56" s="36">
        <v>1</v>
      </c>
      <c r="K56" s="36">
        <v>64</v>
      </c>
      <c r="L56" s="36">
        <v>9</v>
      </c>
      <c r="M56" s="36">
        <v>2</v>
      </c>
      <c r="N56" s="36">
        <v>9</v>
      </c>
      <c r="O56" s="36">
        <v>16</v>
      </c>
      <c r="P56" s="36">
        <v>3</v>
      </c>
      <c r="Q56" s="36">
        <v>13</v>
      </c>
      <c r="R56" s="36">
        <v>2</v>
      </c>
      <c r="S56" s="36">
        <v>0</v>
      </c>
      <c r="T56" s="36">
        <v>5</v>
      </c>
      <c r="U56" s="36">
        <v>0</v>
      </c>
      <c r="V56" s="36">
        <v>0</v>
      </c>
      <c r="W56" s="36">
        <v>4</v>
      </c>
      <c r="X56" s="2">
        <f t="shared" si="8"/>
        <v>142</v>
      </c>
      <c r="Y56" s="2">
        <f t="shared" si="1"/>
        <v>146</v>
      </c>
      <c r="Z56" s="3" t="str">
        <f t="shared" si="9"/>
        <v> </v>
      </c>
      <c r="AA56" s="4">
        <f t="shared" si="10"/>
        <v>0.5703125</v>
      </c>
      <c r="AB56" s="5">
        <f t="shared" si="4"/>
        <v>0.0273972602739726</v>
      </c>
      <c r="AC56" s="40">
        <f t="shared" si="11"/>
        <v>19</v>
      </c>
      <c r="AD56" s="40">
        <f t="shared" si="12"/>
        <v>84</v>
      </c>
      <c r="AE56" s="40">
        <f t="shared" si="13"/>
        <v>34</v>
      </c>
    </row>
    <row r="57" spans="1:31" ht="12.75">
      <c r="A57" s="25">
        <v>2</v>
      </c>
      <c r="B57" s="25">
        <v>2</v>
      </c>
      <c r="C57" s="25">
        <v>40</v>
      </c>
      <c r="D57" s="26" t="s">
        <v>19</v>
      </c>
      <c r="E57" s="35">
        <v>1479</v>
      </c>
      <c r="F57" s="25" t="s">
        <v>15</v>
      </c>
      <c r="G57" s="27">
        <v>394</v>
      </c>
      <c r="H57" s="36">
        <v>48</v>
      </c>
      <c r="I57" s="36">
        <v>4</v>
      </c>
      <c r="J57" s="36">
        <v>6</v>
      </c>
      <c r="K57" s="36">
        <v>120</v>
      </c>
      <c r="L57" s="36">
        <v>0</v>
      </c>
      <c r="M57" s="36">
        <v>4</v>
      </c>
      <c r="N57" s="36">
        <v>16</v>
      </c>
      <c r="O57" s="36">
        <v>12</v>
      </c>
      <c r="P57" s="36">
        <v>3</v>
      </c>
      <c r="Q57" s="36">
        <v>14</v>
      </c>
      <c r="R57" s="36">
        <v>2</v>
      </c>
      <c r="S57" s="36">
        <v>2</v>
      </c>
      <c r="T57" s="36">
        <v>21</v>
      </c>
      <c r="U57" s="36">
        <v>0</v>
      </c>
      <c r="V57" s="36">
        <v>0</v>
      </c>
      <c r="W57" s="36">
        <v>9</v>
      </c>
      <c r="X57" s="2">
        <f t="shared" si="8"/>
        <v>252</v>
      </c>
      <c r="Y57" s="2">
        <f t="shared" si="1"/>
        <v>261</v>
      </c>
      <c r="Z57" s="3" t="str">
        <f t="shared" si="9"/>
        <v> </v>
      </c>
      <c r="AA57" s="4">
        <f t="shared" si="10"/>
        <v>0.6624365482233503</v>
      </c>
      <c r="AB57" s="5">
        <f t="shared" si="4"/>
        <v>0.034482758620689655</v>
      </c>
      <c r="AC57" s="40">
        <f t="shared" si="11"/>
        <v>58</v>
      </c>
      <c r="AD57" s="40">
        <f t="shared" si="12"/>
        <v>140</v>
      </c>
      <c r="AE57" s="40">
        <f t="shared" si="13"/>
        <v>31</v>
      </c>
    </row>
    <row r="58" spans="1:31" ht="12.75">
      <c r="A58" s="10"/>
      <c r="B58" s="10"/>
      <c r="C58" s="10"/>
      <c r="D58" s="11"/>
      <c r="E58" s="10"/>
      <c r="F58" s="10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4"/>
      <c r="AA58" s="15"/>
      <c r="AB58" s="16"/>
      <c r="AC58" s="14"/>
      <c r="AD58" s="14"/>
      <c r="AE58" s="14"/>
    </row>
    <row r="59" spans="1:31" s="19" customFormat="1" ht="15.75">
      <c r="A59" s="17"/>
      <c r="B59" s="17"/>
      <c r="C59" s="17"/>
      <c r="D59" s="17"/>
      <c r="E59" s="17"/>
      <c r="F59" s="20">
        <f>SUBTOTAL(3,F5:F57)</f>
        <v>53</v>
      </c>
      <c r="G59" s="20">
        <f aca="true" t="shared" si="14" ref="G59:Y59">SUBTOTAL(9,G5:G57)</f>
        <v>25286</v>
      </c>
      <c r="H59" s="20">
        <f t="shared" si="14"/>
        <v>2679</v>
      </c>
      <c r="I59" s="20">
        <f t="shared" si="14"/>
        <v>110</v>
      </c>
      <c r="J59" s="20">
        <f t="shared" si="14"/>
        <v>240</v>
      </c>
      <c r="K59" s="20">
        <f t="shared" si="14"/>
        <v>4246</v>
      </c>
      <c r="L59" s="20">
        <f t="shared" si="14"/>
        <v>265</v>
      </c>
      <c r="M59" s="20">
        <f t="shared" si="14"/>
        <v>233</v>
      </c>
      <c r="N59" s="20">
        <f t="shared" si="14"/>
        <v>572</v>
      </c>
      <c r="O59" s="20">
        <f t="shared" si="14"/>
        <v>1396</v>
      </c>
      <c r="P59" s="20">
        <f t="shared" si="14"/>
        <v>692</v>
      </c>
      <c r="Q59" s="20">
        <f t="shared" si="14"/>
        <v>2053</v>
      </c>
      <c r="R59" s="20">
        <f t="shared" si="14"/>
        <v>710</v>
      </c>
      <c r="S59" s="20">
        <f t="shared" si="14"/>
        <v>164</v>
      </c>
      <c r="T59" s="20">
        <f t="shared" si="14"/>
        <v>968</v>
      </c>
      <c r="U59" s="20">
        <f t="shared" si="14"/>
        <v>20</v>
      </c>
      <c r="V59" s="20">
        <f t="shared" si="14"/>
        <v>6</v>
      </c>
      <c r="W59" s="20">
        <f t="shared" si="14"/>
        <v>419</v>
      </c>
      <c r="X59" s="20">
        <f t="shared" si="14"/>
        <v>14354</v>
      </c>
      <c r="Y59" s="20">
        <f t="shared" si="14"/>
        <v>14773</v>
      </c>
      <c r="Z59" s="20">
        <f>COUNTIF(Z5:Z57,"ERROR")</f>
        <v>0</v>
      </c>
      <c r="AA59" s="18">
        <f>Y59/G59</f>
        <v>0.5842363363125841</v>
      </c>
      <c r="AB59" s="18">
        <f>IF(OR(W59="",W59=0),0,W59/Y59)</f>
        <v>0.028362553306708185</v>
      </c>
      <c r="AC59" s="20">
        <f>SUBTOTAL(9,AC5:AC57)</f>
        <v>3029</v>
      </c>
      <c r="AD59" s="20">
        <f>SUBTOTAL(9,AD5:AD57)</f>
        <v>5316</v>
      </c>
      <c r="AE59" s="20">
        <f>SUBTOTAL(9,AE5:AE57)</f>
        <v>4851</v>
      </c>
    </row>
    <row r="60" spans="24:25" ht="15.75">
      <c r="X60" s="22"/>
      <c r="Y60" s="22"/>
    </row>
    <row r="61" spans="7:31" ht="15.75">
      <c r="G61" s="6" t="s">
        <v>20</v>
      </c>
      <c r="H61" s="22">
        <f aca="true" t="shared" si="15" ref="H61:W61">IF($Y$59=0," ",(H59/$Y$59))</f>
        <v>0.18134434441210315</v>
      </c>
      <c r="I61" s="22">
        <f t="shared" si="15"/>
        <v>0.007446016381236039</v>
      </c>
      <c r="J61" s="22">
        <f t="shared" si="15"/>
        <v>0.016245853922696812</v>
      </c>
      <c r="K61" s="22">
        <f t="shared" si="15"/>
        <v>0.2874162323157111</v>
      </c>
      <c r="L61" s="22">
        <f t="shared" si="15"/>
        <v>0.01793813037297773</v>
      </c>
      <c r="M61" s="22">
        <f t="shared" si="15"/>
        <v>0.015772016516618154</v>
      </c>
      <c r="N61" s="22">
        <f t="shared" si="15"/>
        <v>0.0387192851824274</v>
      </c>
      <c r="O61" s="22">
        <f t="shared" si="15"/>
        <v>0.09449671698368646</v>
      </c>
      <c r="P61" s="22">
        <f t="shared" si="15"/>
        <v>0.046842212143775805</v>
      </c>
      <c r="Q61" s="22">
        <f t="shared" si="15"/>
        <v>0.13896974209706897</v>
      </c>
      <c r="R61" s="22">
        <f t="shared" si="15"/>
        <v>0.048060651187978067</v>
      </c>
      <c r="S61" s="22">
        <f t="shared" si="15"/>
        <v>0.011101333513842822</v>
      </c>
      <c r="T61" s="22">
        <f t="shared" si="15"/>
        <v>0.06552494415487714</v>
      </c>
      <c r="U61" s="22">
        <f t="shared" si="15"/>
        <v>0.0013538211602247344</v>
      </c>
      <c r="V61" s="22">
        <f t="shared" si="15"/>
        <v>0.0004061463480674203</v>
      </c>
      <c r="W61" s="22">
        <f t="shared" si="15"/>
        <v>0.028362553306708185</v>
      </c>
      <c r="X61" s="22"/>
      <c r="Y61" s="22"/>
      <c r="Z61" s="22"/>
      <c r="AA61" s="22"/>
      <c r="AB61" s="22"/>
      <c r="AC61" s="22">
        <f>IF($Y$59=0," ",(AC59/$Y$59))</f>
        <v>0.205036214716036</v>
      </c>
      <c r="AD61" s="22">
        <f>IF($Y$59=0," ",(AD59/$Y$59))</f>
        <v>0.35984566438773435</v>
      </c>
      <c r="AE61" s="22">
        <f>IF($Y$59=0," ",(AE59/$Y$59))</f>
        <v>0.3283693224125093</v>
      </c>
    </row>
    <row r="62" spans="7:31" ht="15.75">
      <c r="G62" s="6" t="s">
        <v>21</v>
      </c>
      <c r="H62" s="24">
        <f aca="true" t="shared" si="16" ref="H62:U62">IF(H61=" "," ",MAX(rango1)-H61)</f>
        <v>0.1785013199756312</v>
      </c>
      <c r="I62" s="24">
        <f>IF(I61=" "," ",MAX(rango1)-I61)</f>
        <v>0.3523996480064983</v>
      </c>
      <c r="J62" s="24">
        <f>IF(J61=" "," ",MAX(rango1)-J61)</f>
        <v>0.3435998104650375</v>
      </c>
      <c r="K62" s="24">
        <f t="shared" si="16"/>
        <v>0.07242943207202324</v>
      </c>
      <c r="L62" s="24">
        <f>IF(L61=" "," ",MAX(rango1)-L61)</f>
        <v>0.3419075340147566</v>
      </c>
      <c r="M62" s="24">
        <f>IF(M61=" "," ",MAX(rango1)-M61)</f>
        <v>0.3440736478711162</v>
      </c>
      <c r="N62" s="24">
        <f>IF(N61=" "," ",MAX(rango1)-N61)</f>
        <v>0.32112637920530696</v>
      </c>
      <c r="O62" s="24">
        <f t="shared" si="16"/>
        <v>0.2653489474040479</v>
      </c>
      <c r="P62" s="24">
        <f t="shared" si="16"/>
        <v>0.31300345224395854</v>
      </c>
      <c r="Q62" s="24">
        <f t="shared" si="16"/>
        <v>0.22087592229066538</v>
      </c>
      <c r="R62" s="24">
        <f>IF(R61=" "," ",MAX(rango1)-R61)</f>
        <v>0.31178501319975627</v>
      </c>
      <c r="S62" s="24">
        <f t="shared" si="16"/>
        <v>0.3487443308738915</v>
      </c>
      <c r="T62" s="24">
        <f t="shared" si="16"/>
        <v>0.2943207202328572</v>
      </c>
      <c r="U62" s="24">
        <f t="shared" si="16"/>
        <v>0.3584918432275096</v>
      </c>
      <c r="V62" s="24">
        <f>IF(V61=" "," ",MAX(rango1)-V61)</f>
        <v>0.35943951803966695</v>
      </c>
      <c r="W62" s="24">
        <f>IF(W61=" "," ",MAX(rango1)-W61)</f>
        <v>0.3314831110810262</v>
      </c>
      <c r="X62" s="22"/>
      <c r="Y62" s="22"/>
      <c r="Z62" s="23"/>
      <c r="AA62" s="22"/>
      <c r="AB62" s="22"/>
      <c r="AC62" s="24">
        <f>IF(AC61=" "," ",MAX(rango1)-AC61)</f>
        <v>0.15480944967169835</v>
      </c>
      <c r="AD62" s="24">
        <f>IF(AD61=" "," ",MAX(rango1)-AD61)</f>
        <v>0</v>
      </c>
      <c r="AE62" s="24">
        <f>IF(AE61=" "," ",MAX(rango1)-AE61)</f>
        <v>0.03147634197522503</v>
      </c>
    </row>
    <row r="65" spans="1:7" ht="40.5" customHeight="1">
      <c r="A65" s="51" t="s">
        <v>45</v>
      </c>
      <c r="B65" s="51"/>
      <c r="C65" s="51"/>
      <c r="D65" s="51"/>
      <c r="E65" s="51"/>
      <c r="F65" s="51"/>
      <c r="G65" s="51"/>
    </row>
    <row r="66" spans="1:7" ht="26.25" customHeight="1">
      <c r="A66" s="51"/>
      <c r="B66" s="51"/>
      <c r="C66" s="51"/>
      <c r="D66" s="51"/>
      <c r="E66" s="51"/>
      <c r="F66" s="51"/>
      <c r="G66" s="51"/>
    </row>
    <row r="67" ht="26.25" customHeight="1"/>
    <row r="68" ht="26.25" customHeight="1"/>
    <row r="69" ht="26.25" customHeight="1"/>
    <row r="70" ht="26.25" customHeight="1"/>
    <row r="71" ht="26.25" customHeight="1"/>
    <row r="72" spans="29:31" ht="26.25" customHeight="1">
      <c r="AC72" s="19"/>
      <c r="AD72" s="19"/>
      <c r="AE72" s="19"/>
    </row>
    <row r="73" ht="26.25" customHeight="1"/>
    <row r="74" ht="26.25" customHeight="1"/>
  </sheetData>
  <sheetProtection/>
  <mergeCells count="2">
    <mergeCell ref="AC1:AE1"/>
    <mergeCell ref="A65:G66"/>
  </mergeCells>
  <conditionalFormatting sqref="AB5:AB60">
    <cfRule type="cellIs" priority="2" dxfId="0" operator="greaterThan" stopIfTrue="1">
      <formula>5</formula>
    </cfRule>
  </conditionalFormatting>
  <dataValidations count="1">
    <dataValidation type="whole" operator="greaterThanOrEqual" allowBlank="1" showInputMessage="1" showErrorMessage="1" sqref="H5:H57 J5:W57 I5:I6 I8:I57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2015-11-17T16:13:02Z</cp:lastPrinted>
  <dcterms:created xsi:type="dcterms:W3CDTF">2009-06-28T01:23:28Z</dcterms:created>
  <dcterms:modified xsi:type="dcterms:W3CDTF">2015-11-17T16:13:10Z</dcterms:modified>
  <cp:category/>
  <cp:version/>
  <cp:contentType/>
  <cp:contentStatus/>
</cp:coreProperties>
</file>